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共有ドライブ\20_【監理検査課】課内専用（所属内のみ）\02_契約審査\R8\04_総合評価\12_（総合評価）伏見西部第五地区３号水路整備工事（特別簡易型）【担い手確保型】南部区画整理事務所\02_自己採点表\"/>
    </mc:Choice>
  </mc:AlternateContent>
  <xr:revisionPtr revIDLastSave="0" documentId="13_ncr:1_{5973535A-02E8-4243-8493-EE4FF6E295D5}" xr6:coauthVersionLast="47" xr6:coauthVersionMax="47" xr10:uidLastSave="{00000000-0000-0000-0000-000000000000}"/>
  <bookViews>
    <workbookView xWindow="-21375" yWindow="-3195" windowWidth="20730" windowHeight="11040" tabRatio="722" xr2:uid="{15185523-1AA0-466C-BB9E-B8ABE4450619}"/>
  </bookViews>
  <sheets>
    <sheet name="自己採点表" sheetId="36" r:id="rId1"/>
  </sheets>
  <definedNames>
    <definedName name="_xlnm.Print_Area" localSheetId="0">自己採点表!$A$1:$M$48</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36" l="1" a="1"/>
  <c r="J32" i="36" s="1"/>
  <c r="G32" i="36" l="1" a="1"/>
  <c r="G32" i="36" s="1"/>
  <c r="J39" i="36" l="1"/>
  <c r="F39" i="36"/>
  <c r="M32" i="36"/>
  <c r="M39" i="36" s="1"/>
  <c r="J23" i="36"/>
  <c r="G23" i="36"/>
  <c r="G39" i="36" s="1"/>
  <c r="M13" i="36"/>
  <c r="L13" i="36"/>
  <c r="K13" i="36"/>
  <c r="J13" i="36"/>
  <c r="I13" i="36"/>
  <c r="H13" i="36"/>
  <c r="G13" i="36"/>
  <c r="F13" i="36"/>
  <c r="F40" i="36" s="1"/>
  <c r="F42"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<sst xmlns="http://schemas.openxmlformats.org/spreadsheetml/2006/main" count="89" uniqueCount="67">
  <si>
    <t>評価項目</t>
    <rPh sb="0" eb="2">
      <t>ヒョウカ</t>
    </rPh>
    <rPh sb="2" eb="4">
      <t>コウモク</t>
    </rPh>
    <phoneticPr fontId="1"/>
  </si>
  <si>
    <t>評価基準</t>
    <rPh sb="0" eb="2">
      <t>ヒョウカ</t>
    </rPh>
    <rPh sb="2" eb="4">
      <t>キジュン</t>
    </rPh>
    <phoneticPr fontId="1"/>
  </si>
  <si>
    <t>配点</t>
    <rPh sb="0" eb="2">
      <t>ハイテン</t>
    </rPh>
    <phoneticPr fontId="1"/>
  </si>
  <si>
    <t>評価結果</t>
    <rPh sb="0" eb="2">
      <t>ヒョウカ</t>
    </rPh>
    <rPh sb="2" eb="4">
      <t>ケッカ</t>
    </rPh>
    <phoneticPr fontId="1"/>
  </si>
  <si>
    <t>確認結果
（発注者）</t>
    <rPh sb="0" eb="2">
      <t>カクニン</t>
    </rPh>
    <rPh sb="2" eb="4">
      <t>ケッカ</t>
    </rPh>
    <rPh sb="6" eb="9">
      <t>ハッチュウシャ</t>
    </rPh>
    <phoneticPr fontId="1"/>
  </si>
  <si>
    <t>自己採点
（入札者）</t>
    <rPh sb="0" eb="2">
      <t>ジコ</t>
    </rPh>
    <rPh sb="2" eb="4">
      <t>サイテン</t>
    </rPh>
    <rPh sb="6" eb="8">
      <t>ニュウサツ</t>
    </rPh>
    <rPh sb="8" eb="9">
      <t>シャ</t>
    </rPh>
    <phoneticPr fontId="1"/>
  </si>
  <si>
    <t>分類</t>
    <rPh sb="0" eb="2">
      <t>ブンルイ</t>
    </rPh>
    <phoneticPr fontId="1"/>
  </si>
  <si>
    <t>平均点が８０点以上の場合</t>
    <phoneticPr fontId="1"/>
  </si>
  <si>
    <t>平均点が７５点未満の場合</t>
    <phoneticPr fontId="1"/>
  </si>
  <si>
    <t>企業の
施工能力</t>
    <phoneticPr fontId="1"/>
  </si>
  <si>
    <t>京都市との災害協定の締結</t>
    <phoneticPr fontId="1"/>
  </si>
  <si>
    <t>京都市と災害協定を締結している団体に
属している</t>
    <phoneticPr fontId="1"/>
  </si>
  <si>
    <t>上記に該当しない場合</t>
    <phoneticPr fontId="1"/>
  </si>
  <si>
    <t>週休２日工事の取組状況</t>
    <phoneticPr fontId="1"/>
  </si>
  <si>
    <t>建設キャリアアップシステムの利用状況</t>
    <phoneticPr fontId="1"/>
  </si>
  <si>
    <t>配置予定技術者（監理技術者、主任技術者、現場代理人、担当技術者のいずれか。）への若手（４０歳以下）又は女性の登用状況</t>
    <phoneticPr fontId="1"/>
  </si>
  <si>
    <t>⑴</t>
    <phoneticPr fontId="1"/>
  </si>
  <si>
    <t>⑵</t>
    <phoneticPr fontId="1"/>
  </si>
  <si>
    <t>⑶</t>
    <phoneticPr fontId="1"/>
  </si>
  <si>
    <t>若手（４０歳以下）又は女性を登用する場合</t>
    <phoneticPr fontId="1"/>
  </si>
  <si>
    <t>配置予定技術者の１級土木施工管理技士の資格取得状況</t>
    <phoneticPr fontId="1"/>
  </si>
  <si>
    <t>どちらかの年度に２０単位を取得した場合</t>
    <phoneticPr fontId="1"/>
  </si>
  <si>
    <t>品質マネジメントシステム（ＩＳＯ９００１）、環境マネジメントシステム（１４００１（又はＫＥＳ））の取得状況</t>
    <phoneticPr fontId="1"/>
  </si>
  <si>
    <t>ISO9001及びISO14001（又はKES）の両方を取得</t>
    <phoneticPr fontId="1"/>
  </si>
  <si>
    <t>ISO9001又はISO14001（又はKES）のいずれかを取得</t>
    <phoneticPr fontId="1"/>
  </si>
  <si>
    <t>貢献度が７５％以上の場合</t>
    <phoneticPr fontId="1"/>
  </si>
  <si>
    <t>貢献度が５０%以上７５%未満の場合</t>
    <phoneticPr fontId="1"/>
  </si>
  <si>
    <t>災害協定</t>
    <phoneticPr fontId="1"/>
  </si>
  <si>
    <t>担い手の
確保</t>
    <phoneticPr fontId="1"/>
  </si>
  <si>
    <t>配置予定技術者の能力</t>
    <phoneticPr fontId="1"/>
  </si>
  <si>
    <t>企業の社会性・信頼性</t>
    <phoneticPr fontId="1"/>
  </si>
  <si>
    <t>地域貢献</t>
    <phoneticPr fontId="1"/>
  </si>
  <si>
    <t>番号</t>
    <rPh sb="0" eb="2">
      <t>バンゴウ</t>
    </rPh>
    <phoneticPr fontId="1"/>
  </si>
  <si>
    <t>加算点小計：１</t>
    <rPh sb="0" eb="2">
      <t>カサン</t>
    </rPh>
    <rPh sb="2" eb="3">
      <t>テン</t>
    </rPh>
    <rPh sb="3" eb="4">
      <t>ショウ</t>
    </rPh>
    <rPh sb="4" eb="5">
      <t>ケイ</t>
    </rPh>
    <phoneticPr fontId="1"/>
  </si>
  <si>
    <t>加算点小計：２</t>
    <rPh sb="0" eb="2">
      <t>カサン</t>
    </rPh>
    <rPh sb="2" eb="3">
      <t>テン</t>
    </rPh>
    <rPh sb="3" eb="5">
      <t>ショウケイ</t>
    </rPh>
    <phoneticPr fontId="1"/>
  </si>
  <si>
    <t>加算点合計（加算点小計：１＋加算点小計：２）</t>
    <rPh sb="0" eb="2">
      <t>カサン</t>
    </rPh>
    <rPh sb="2" eb="3">
      <t>テン</t>
    </rPh>
    <rPh sb="3" eb="5">
      <t>ゴウケイ</t>
    </rPh>
    <rPh sb="6" eb="8">
      <t>カサン</t>
    </rPh>
    <rPh sb="8" eb="9">
      <t>テン</t>
    </rPh>
    <rPh sb="9" eb="11">
      <t>ショウケイ</t>
    </rPh>
    <rPh sb="17" eb="19">
      <t>ショウケイ</t>
    </rPh>
    <phoneticPr fontId="1"/>
  </si>
  <si>
    <t>１</t>
    <phoneticPr fontId="1"/>
  </si>
  <si>
    <t>２</t>
    <phoneticPr fontId="1"/>
  </si>
  <si>
    <t>年　　月　　日</t>
    <rPh sb="0" eb="1">
      <t>ネン</t>
    </rPh>
    <rPh sb="3" eb="4">
      <t>ツキ</t>
    </rPh>
    <rPh sb="6" eb="7">
      <t>ヒ</t>
    </rPh>
    <phoneticPr fontId="1"/>
  </si>
  <si>
    <t>代表者氏名</t>
    <rPh sb="0" eb="2">
      <t>ダイヒョウ</t>
    </rPh>
    <rPh sb="2" eb="3">
      <t>シャ</t>
    </rPh>
    <rPh sb="3" eb="4">
      <t>シ</t>
    </rPh>
    <rPh sb="4" eb="5">
      <t>メイ</t>
    </rPh>
    <phoneticPr fontId="1"/>
  </si>
  <si>
    <t>　次の工事について、自己採点表を提出します。</t>
    <rPh sb="1" eb="2">
      <t>ツギ</t>
    </rPh>
    <rPh sb="3" eb="5">
      <t>コウジ</t>
    </rPh>
    <rPh sb="10" eb="12">
      <t>ジコ</t>
    </rPh>
    <rPh sb="12" eb="14">
      <t>サイテン</t>
    </rPh>
    <rPh sb="14" eb="15">
      <t>ヒョウ</t>
    </rPh>
    <rPh sb="16" eb="18">
      <t>テイシュツ</t>
    </rPh>
    <phoneticPr fontId="1"/>
  </si>
  <si>
    <t>標準点</t>
    <rPh sb="0" eb="2">
      <t>ヒョウジュン</t>
    </rPh>
    <rPh sb="2" eb="3">
      <t>テン</t>
    </rPh>
    <phoneticPr fontId="1"/>
  </si>
  <si>
    <t>平均点が７５点以上８０点未満の場合</t>
    <phoneticPr fontId="1"/>
  </si>
  <si>
    <t>技術評価点（加算点＋標準点）</t>
    <rPh sb="0" eb="2">
      <t>ギジュツ</t>
    </rPh>
    <rPh sb="2" eb="4">
      <t>ヒョウカ</t>
    </rPh>
    <rPh sb="4" eb="5">
      <t>テン</t>
    </rPh>
    <rPh sb="6" eb="8">
      <t>カサン</t>
    </rPh>
    <rPh sb="8" eb="9">
      <t>テン</t>
    </rPh>
    <rPh sb="10" eb="12">
      <t>ヒョウジュン</t>
    </rPh>
    <rPh sb="12" eb="13">
      <t>テン</t>
    </rPh>
    <phoneticPr fontId="1"/>
  </si>
  <si>
    <t>　なお、提出します自己採点表については事実と相違ないことを誓約します。</t>
    <rPh sb="4" eb="6">
      <t>テイシュツ</t>
    </rPh>
    <rPh sb="9" eb="11">
      <t>ジコ</t>
    </rPh>
    <rPh sb="11" eb="13">
      <t>サイテン</t>
    </rPh>
    <rPh sb="13" eb="14">
      <t>ヒョウ</t>
    </rPh>
    <rPh sb="19" eb="21">
      <t>ジジツ</t>
    </rPh>
    <rPh sb="22" eb="24">
      <t>ソウイ</t>
    </rPh>
    <rPh sb="29" eb="31">
      <t>セイヤク</t>
    </rPh>
    <phoneticPr fontId="1"/>
  </si>
  <si>
    <t>完全週休２日を行う場合</t>
    <rPh sb="0" eb="2">
      <t>カンゼン</t>
    </rPh>
    <phoneticPr fontId="1"/>
  </si>
  <si>
    <t>次の実施内容を全て履行する場合
①事業者登録　　　　　下請企業のうち3者以上
②現場登録(管理者ID登録)　 受注した現場を登録
③技能者登録　　　　　３名以上
④就業履歴蓄積 　　　現場にカードリーダー等を
　　　　　　　　　　　　　　設置し、技能者の就業履
　　　　　　　　　　　　　　歴を３名以上蓄積</t>
    <rPh sb="45" eb="48">
      <t>カンリシャ</t>
    </rPh>
    <rPh sb="50" eb="52">
      <t>トウロク</t>
    </rPh>
    <phoneticPr fontId="1"/>
  </si>
  <si>
    <t>自　己　採　点　表</t>
    <rPh sb="0" eb="1">
      <t>ジ</t>
    </rPh>
    <rPh sb="2" eb="3">
      <t>オノレ</t>
    </rPh>
    <rPh sb="4" eb="5">
      <t>サイ</t>
    </rPh>
    <rPh sb="6" eb="7">
      <t>テン</t>
    </rPh>
    <rPh sb="8" eb="9">
      <t>ヒョウ</t>
    </rPh>
    <phoneticPr fontId="1"/>
  </si>
  <si>
    <t>第1</t>
    <rPh sb="0" eb="1">
      <t>ダイ</t>
    </rPh>
    <phoneticPr fontId="1"/>
  </si>
  <si>
    <t>第2</t>
    <rPh sb="0" eb="1">
      <t>ダイ</t>
    </rPh>
    <phoneticPr fontId="1"/>
  </si>
  <si>
    <t>第3</t>
    <rPh sb="0" eb="1">
      <t>ダイ</t>
    </rPh>
    <phoneticPr fontId="1"/>
  </si>
  <si>
    <t>注３）配置予定技術者の能力(1)、(2)については、最大3名まで申請した場合、評価点の合計が最も低い者について評価する。</t>
    <rPh sb="0" eb="1">
      <t>チュウ</t>
    </rPh>
    <rPh sb="3" eb="5">
      <t>ハイチ</t>
    </rPh>
    <rPh sb="5" eb="7">
      <t>ヨテイ</t>
    </rPh>
    <rPh sb="7" eb="10">
      <t>ギジュツシャ</t>
    </rPh>
    <rPh sb="11" eb="13">
      <t>ノウリョク</t>
    </rPh>
    <rPh sb="26" eb="28">
      <t>サイダイ</t>
    </rPh>
    <rPh sb="29" eb="30">
      <t>メイ</t>
    </rPh>
    <rPh sb="32" eb="34">
      <t>シンセイ</t>
    </rPh>
    <rPh sb="36" eb="38">
      <t>バアイ</t>
    </rPh>
    <rPh sb="39" eb="41">
      <t>ヒョウカ</t>
    </rPh>
    <rPh sb="41" eb="42">
      <t>テン</t>
    </rPh>
    <rPh sb="43" eb="45">
      <t>ゴウケイ</t>
    </rPh>
    <rPh sb="46" eb="47">
      <t>モット</t>
    </rPh>
    <rPh sb="48" eb="49">
      <t>ヒク</t>
    </rPh>
    <rPh sb="50" eb="51">
      <t>モノ</t>
    </rPh>
    <rPh sb="55" eb="57">
      <t>ヒョウカ</t>
    </rPh>
    <phoneticPr fontId="1"/>
  </si>
  <si>
    <t>注２）担い手の確保(3)については、最大3名まで提出することができるが、書類不備等により確認できなかった場合は、評価しない。</t>
    <rPh sb="0" eb="1">
      <t>チュウ</t>
    </rPh>
    <rPh sb="3" eb="4">
      <t>ニナ</t>
    </rPh>
    <rPh sb="5" eb="6">
      <t>テ</t>
    </rPh>
    <rPh sb="7" eb="9">
      <t>カクホ</t>
    </rPh>
    <rPh sb="18" eb="20">
      <t>サイダイ</t>
    </rPh>
    <rPh sb="21" eb="22">
      <t>メイ</t>
    </rPh>
    <rPh sb="24" eb="26">
      <t>テイシュツ</t>
    </rPh>
    <rPh sb="36" eb="38">
      <t>ショルイ</t>
    </rPh>
    <rPh sb="38" eb="40">
      <t>フビ</t>
    </rPh>
    <rPh sb="40" eb="41">
      <t>トウ</t>
    </rPh>
    <rPh sb="44" eb="46">
      <t>カクニン</t>
    </rPh>
    <rPh sb="52" eb="54">
      <t>バアイ</t>
    </rPh>
    <rPh sb="56" eb="58">
      <t>ヒョウカ</t>
    </rPh>
    <phoneticPr fontId="1"/>
  </si>
  <si>
    <t>⑴＋⑵の合計点の最も低い点数</t>
    <rPh sb="4" eb="6">
      <t>ゴウケイ</t>
    </rPh>
    <rPh sb="6" eb="7">
      <t>テン</t>
    </rPh>
    <rPh sb="8" eb="9">
      <t>モット</t>
    </rPh>
    <rPh sb="10" eb="11">
      <t>ヒク</t>
    </rPh>
    <rPh sb="12" eb="14">
      <t>テンスウ</t>
    </rPh>
    <phoneticPr fontId="1"/>
  </si>
  <si>
    <t>（貢献度）＝
（市内１次下請総数）÷
（１次下請総数）×１００（％）</t>
    <phoneticPr fontId="1"/>
  </si>
  <si>
    <t>注４）「自己採点表」に故意により「技術資料」の内容と異なる記載をした場合は、入札参加停止の措置を講じる場合がある。</t>
    <rPh sb="0" eb="1">
      <t>チュウ</t>
    </rPh>
    <rPh sb="4" eb="6">
      <t>ジコ</t>
    </rPh>
    <rPh sb="6" eb="8">
      <t>サイテン</t>
    </rPh>
    <rPh sb="8" eb="9">
      <t>ヒョウ</t>
    </rPh>
    <rPh sb="11" eb="13">
      <t>コイ</t>
    </rPh>
    <rPh sb="17" eb="19">
      <t>ギジュツ</t>
    </rPh>
    <rPh sb="19" eb="21">
      <t>シリョウ</t>
    </rPh>
    <rPh sb="23" eb="25">
      <t>ナイヨウ</t>
    </rPh>
    <rPh sb="26" eb="27">
      <t>コト</t>
    </rPh>
    <rPh sb="29" eb="31">
      <t>キサイ</t>
    </rPh>
    <rPh sb="34" eb="36">
      <t>バアイ</t>
    </rPh>
    <rPh sb="38" eb="40">
      <t>ニュウサツ</t>
    </rPh>
    <rPh sb="40" eb="42">
      <t>サンカ</t>
    </rPh>
    <rPh sb="42" eb="44">
      <t>テイシ</t>
    </rPh>
    <rPh sb="45" eb="47">
      <t>ソチ</t>
    </rPh>
    <rPh sb="48" eb="49">
      <t>コウ</t>
    </rPh>
    <rPh sb="51" eb="53">
      <t>バアイ</t>
    </rPh>
    <phoneticPr fontId="1"/>
  </si>
  <si>
    <t>（土木工事用）</t>
    <rPh sb="1" eb="3">
      <t>ドボク</t>
    </rPh>
    <rPh sb="3" eb="5">
      <t>コウジ</t>
    </rPh>
    <rPh sb="5" eb="6">
      <t>ヨウ</t>
    </rPh>
    <phoneticPr fontId="1"/>
  </si>
  <si>
    <t>注１）表内の黄色着色箇所について、当該工事の落札者決定基準に基づき、該当する評価点を選択すること。評価点を選択していない場合又は</t>
    <rPh sb="0" eb="1">
      <t>チュウ</t>
    </rPh>
    <rPh sb="3" eb="5">
      <t>ヒョウナイ</t>
    </rPh>
    <rPh sb="6" eb="8">
      <t>キイロ</t>
    </rPh>
    <rPh sb="8" eb="10">
      <t>チャクショク</t>
    </rPh>
    <rPh sb="10" eb="12">
      <t>カショ</t>
    </rPh>
    <rPh sb="34" eb="36">
      <t>ガイトウ</t>
    </rPh>
    <rPh sb="38" eb="40">
      <t>ヒョウカ</t>
    </rPh>
    <rPh sb="40" eb="41">
      <t>テン</t>
    </rPh>
    <rPh sb="42" eb="44">
      <t>センタク</t>
    </rPh>
    <rPh sb="49" eb="51">
      <t>ヒョウカ</t>
    </rPh>
    <rPh sb="51" eb="52">
      <t>テン</t>
    </rPh>
    <rPh sb="53" eb="55">
      <t>センタク</t>
    </rPh>
    <rPh sb="60" eb="62">
      <t>バアイ</t>
    </rPh>
    <rPh sb="62" eb="63">
      <t>マタ</t>
    </rPh>
    <phoneticPr fontId="1"/>
  </si>
  <si>
    <t>　　　 その他の理由により評価点を確認できない場合は、該当する評価項目を評価しない。</t>
    <rPh sb="6" eb="7">
      <t>ホカ</t>
    </rPh>
    <rPh sb="8" eb="10">
      <t>リユウ</t>
    </rPh>
    <rPh sb="13" eb="15">
      <t>ヒョウカ</t>
    </rPh>
    <rPh sb="15" eb="16">
      <t>テン</t>
    </rPh>
    <rPh sb="17" eb="19">
      <t>カクニン</t>
    </rPh>
    <rPh sb="23" eb="25">
      <t>バアイ</t>
    </rPh>
    <phoneticPr fontId="1"/>
  </si>
  <si>
    <t>注５）低入札調査基準価格未満の入札を行った場合、配置予定技術者の能力(1)、(2)及び地域貢献の点数を０点とする。</t>
    <rPh sb="3" eb="4">
      <t>テイ</t>
    </rPh>
    <rPh sb="4" eb="6">
      <t>ニュウサツ</t>
    </rPh>
    <rPh sb="6" eb="8">
      <t>チョウサ</t>
    </rPh>
    <rPh sb="8" eb="10">
      <t>キジュン</t>
    </rPh>
    <rPh sb="10" eb="12">
      <t>カカク</t>
    </rPh>
    <rPh sb="12" eb="14">
      <t>ミマン</t>
    </rPh>
    <rPh sb="15" eb="17">
      <t>ニュウサツ</t>
    </rPh>
    <rPh sb="18" eb="19">
      <t>オコナ</t>
    </rPh>
    <rPh sb="21" eb="23">
      <t>バアイ</t>
    </rPh>
    <rPh sb="24" eb="26">
      <t>ハイチ</t>
    </rPh>
    <rPh sb="26" eb="28">
      <t>ヨテイ</t>
    </rPh>
    <rPh sb="28" eb="31">
      <t>ギジュツシャ</t>
    </rPh>
    <rPh sb="32" eb="34">
      <t>ノウリョク</t>
    </rPh>
    <rPh sb="41" eb="42">
      <t>オヨ</t>
    </rPh>
    <rPh sb="43" eb="45">
      <t>チイキ</t>
    </rPh>
    <rPh sb="45" eb="47">
      <t>コウケン</t>
    </rPh>
    <rPh sb="48" eb="50">
      <t>テンスウ</t>
    </rPh>
    <rPh sb="52" eb="53">
      <t>テン</t>
    </rPh>
    <phoneticPr fontId="1"/>
  </si>
  <si>
    <t>京都市市長部局が発注し、元請として受注した工事（ただし、工事種別を「土木工事」、「鋼構造物工事」及び「ＰＳＣ工事」とする。）のうち、令和元年度から令和７年１０月３１日までに完成済みの工事成績評定点の平均値</t>
    <rPh sb="3" eb="5">
      <t>シチョウ</t>
    </rPh>
    <rPh sb="5" eb="7">
      <t>ブキョク</t>
    </rPh>
    <rPh sb="41" eb="42">
      <t>コウ</t>
    </rPh>
    <rPh sb="42" eb="45">
      <t>コウゾウブツ</t>
    </rPh>
    <rPh sb="45" eb="47">
      <t>コウジ</t>
    </rPh>
    <rPh sb="48" eb="49">
      <t>オヨ</t>
    </rPh>
    <rPh sb="54" eb="56">
      <t>コウジ</t>
    </rPh>
    <rPh sb="66" eb="68">
      <t>レイワ</t>
    </rPh>
    <rPh sb="68" eb="69">
      <t>ゲン</t>
    </rPh>
    <phoneticPr fontId="1"/>
  </si>
  <si>
    <t>貢献度が５０%未満の場合又は低入札調査基準価格未満の入札を行った場合</t>
    <phoneticPr fontId="1"/>
  </si>
  <si>
    <t>上記に該当しない場合又は低入札調査基準価格未満の入札を行った場合</t>
    <phoneticPr fontId="1"/>
  </si>
  <si>
    <t>資格取得から５年以上の経験を有している</t>
    <phoneticPr fontId="1"/>
  </si>
  <si>
    <t>ＣＰＤＳにおいて、令和６年度又は令和７年度に取得した１年間の各年度の学習単位</t>
    <phoneticPr fontId="1"/>
  </si>
  <si>
    <t>商号又は名称</t>
  </si>
  <si>
    <t>　工事名：（総合評価）伏見西部第五地区３号水路他整備工事</t>
    <rPh sb="1" eb="3">
      <t>コウジ</t>
    </rPh>
    <rPh sb="3" eb="4">
      <t>メイ</t>
    </rPh>
    <rPh sb="23" eb="24">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</si>
</sst>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_);[Red]\(0.0\)"/>
  </numFmts>
  <fonts count="9"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1"/>
      <color rgb="FFFF0000"/>
      <name val="ＭＳ Ｐゴシック"/>
      <family val="2"/>
      <charset val="128"/>
    </font>
    <font>
      <sz val="14"/>
      <color rgb="FFFF0000"/>
      <name val="ＭＳ Ｐゴシック"/>
      <family val="3"/>
      <charset val="128"/>
    </font>
    <font>
      <sz val="14"/>
      <color rgb="FFFF0000"/>
      <name val="ＭＳ Ｐゴシック"/>
      <family val="2"/>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hair">
        <color auto="1"/>
      </bottom>
      <diagonal/>
    </border>
    <border>
      <left style="hair">
        <color auto="1"/>
      </left>
      <right style="hair">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195">
    <xf numFmtId="0" fontId="0" fillId="0" borderId="0" xfId="0">
      <alignment vertical="center"/>
    </xf>
    <xf numFmtId="0" fontId="0" fillId="0" borderId="2" xfId="0" applyBorder="1">
      <alignment vertical="center"/>
    </xf>
    <xf numFmtId="176" fontId="0" fillId="0" borderId="2" xfId="0" applyNumberFormat="1" applyBorder="1">
      <alignment vertical="center"/>
    </xf>
    <xf numFmtId="0" fontId="0" fillId="0" borderId="4" xfId="0" applyBorder="1">
      <alignment vertical="center"/>
    </xf>
    <xf numFmtId="0" fontId="0" fillId="0" borderId="5" xfId="0" applyBorder="1">
      <alignment vertical="center"/>
    </xf>
    <xf numFmtId="176" fontId="0" fillId="0" borderId="5" xfId="0" applyNumberFormat="1" applyBorder="1">
      <alignment vertical="center"/>
    </xf>
    <xf numFmtId="0" fontId="0" fillId="0" borderId="6" xfId="0" applyBorder="1" applyAlignment="1">
      <alignment vertical="center" wrapText="1"/>
    </xf>
    <xf numFmtId="0" fontId="0" fillId="0" borderId="6" xfId="0" applyBorder="1" applyAlignment="1">
      <alignment horizontal="left" vertical="center"/>
    </xf>
    <xf numFmtId="0" fontId="0" fillId="0" borderId="5" xfId="0" applyBorder="1" applyAlignment="1">
      <alignment vertical="center" wrapText="1"/>
    </xf>
    <xf numFmtId="176" fontId="0" fillId="0" borderId="4" xfId="0" applyNumberFormat="1" applyBorder="1">
      <alignment vertical="center"/>
    </xf>
    <xf numFmtId="176" fontId="0" fillId="0" borderId="6" xfId="0" applyNumberFormat="1" applyBorder="1">
      <alignment vertical="center"/>
    </xf>
    <xf numFmtId="176" fontId="0" fillId="4" borderId="3" xfId="0" applyNumberFormat="1" applyFill="1" applyBorder="1">
      <alignment vertical="center"/>
    </xf>
    <xf numFmtId="176" fontId="0" fillId="4" borderId="4" xfId="0" applyNumberFormat="1" applyFill="1" applyBorder="1">
      <alignment vertical="center"/>
    </xf>
    <xf numFmtId="176" fontId="3" fillId="3" borderId="1" xfId="0" applyNumberFormat="1" applyFont="1" applyFill="1" applyBorder="1">
      <alignment vertical="center"/>
    </xf>
    <xf numFmtId="0" fontId="0" fillId="0" borderId="0" xfId="0" applyAlignment="1">
      <alignment horizontal="right" vertical="center"/>
    </xf>
    <xf numFmtId="176" fontId="2" fillId="3" borderId="1" xfId="0" applyNumberFormat="1" applyFont="1" applyFill="1" applyBorder="1">
      <alignment vertical="center"/>
    </xf>
    <xf numFmtId="177" fontId="2" fillId="3" borderId="1" xfId="0" applyNumberFormat="1" applyFont="1" applyFill="1" applyBorder="1">
      <alignment vertical="center"/>
    </xf>
    <xf numFmtId="0" fontId="0" fillId="3" borderId="1" xfId="0" applyFill="1" applyBorder="1" applyAlignment="1">
      <alignment horizontal="center" vertical="center" wrapText="1"/>
    </xf>
    <xf numFmtId="176" fontId="0" fillId="0" borderId="16" xfId="0" applyNumberFormat="1" applyBorder="1">
      <alignment vertical="center"/>
    </xf>
    <xf numFmtId="176" fontId="0" fillId="0" borderId="3" xfId="0" applyNumberFormat="1" applyBorder="1">
      <alignment vertical="center"/>
    </xf>
    <xf numFmtId="0" fontId="0" fillId="0" borderId="3" xfId="0" applyBorder="1">
      <alignment vertical="center"/>
    </xf>
    <xf numFmtId="0" fontId="0" fillId="0" borderId="19" xfId="0" applyBorder="1">
      <alignment vertical="center"/>
    </xf>
    <xf numFmtId="176" fontId="0" fillId="0" borderId="19" xfId="0" applyNumberFormat="1" applyBorder="1">
      <alignment vertical="center"/>
    </xf>
    <xf numFmtId="0" fontId="0" fillId="0" borderId="19" xfId="0" applyBorder="1" applyAlignment="1">
      <alignment vertical="center" wrapText="1"/>
    </xf>
    <xf numFmtId="0" fontId="0" fillId="0" borderId="21" xfId="0" applyBorder="1">
      <alignment vertical="center"/>
    </xf>
    <xf numFmtId="176" fontId="0" fillId="0" borderId="21" xfId="0" applyNumberFormat="1" applyBorder="1">
      <alignment vertical="center"/>
    </xf>
    <xf numFmtId="176" fontId="0" fillId="2" borderId="22" xfId="0" applyNumberFormat="1" applyFill="1" applyBorder="1" applyAlignment="1">
      <alignment horizontal="center" vertical="center"/>
    </xf>
    <xf numFmtId="176" fontId="0" fillId="2" borderId="23" xfId="0" applyNumberFormat="1" applyFill="1" applyBorder="1" applyAlignment="1">
      <alignment horizontal="center" vertical="center"/>
    </xf>
    <xf numFmtId="176" fontId="0" fillId="2" borderId="24" xfId="0" applyNumberFormat="1" applyFill="1" applyBorder="1" applyAlignment="1">
      <alignment horizontal="center" vertical="center"/>
    </xf>
    <xf numFmtId="177" fontId="3" fillId="3" borderId="1" xfId="0" applyNumberFormat="1" applyFont="1" applyFill="1" applyBorder="1">
      <alignment vertical="center"/>
    </xf>
    <xf numFmtId="178" fontId="2" fillId="3" borderId="1" xfId="0" applyNumberFormat="1" applyFont="1" applyFill="1" applyBorder="1">
      <alignment vertical="center"/>
    </xf>
    <xf numFmtId="177" fontId="2" fillId="4" borderId="4"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78" fontId="0" fillId="4" borderId="14" xfId="0" applyNumberFormat="1" applyFill="1" applyBorder="1">
      <alignment vertical="center"/>
    </xf>
    <xf numFmtId="176" fontId="0" fillId="0" borderId="22"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4" xfId="0" applyNumberFormat="1" applyBorder="1" applyAlignment="1">
      <alignment horizontal="center" vertical="center"/>
    </xf>
    <xf numFmtId="177" fontId="0" fillId="3" borderId="3" xfId="0" applyNumberFormat="1" applyFill="1" applyBorder="1" applyAlignment="1">
      <alignment horizontal="center" vertical="center"/>
    </xf>
    <xf numFmtId="176" fontId="0" fillId="4" borderId="1" xfId="0" applyNumberFormat="1" applyFill="1" applyBorder="1">
      <alignment vertical="center"/>
    </xf>
    <xf numFmtId="178" fontId="0" fillId="4" borderId="0" xfId="0" applyNumberFormat="1" applyFill="1">
      <alignment vertical="center"/>
    </xf>
    <xf numFmtId="0" fontId="0" fillId="0" borderId="17" xfId="0" applyBorder="1" applyAlignment="1" applyProtection="1">
      <alignment vertical="center"/>
      <protection locked="0"/>
    </xf>
    <xf numFmtId="0" fontId="8" fillId="0" borderId="19" xfId="0" applyFont="1" applyBorder="1" applyAlignment="1">
      <alignment horizontal="left" vertical="center" wrapText="1"/>
    </xf>
    <xf numFmtId="0" fontId="8" fillId="0" borderId="4" xfId="0" applyFont="1" applyBorder="1" applyAlignment="1">
      <alignment horizontal="left" vertical="center" wrapText="1"/>
    </xf>
    <xf numFmtId="0" fontId="0" fillId="3" borderId="1" xfId="0" applyFill="1" applyBorder="1" applyAlignment="1">
      <alignment horizontal="center" vertical="center"/>
    </xf>
    <xf numFmtId="178" fontId="2" fillId="3" borderId="7" xfId="0" applyNumberFormat="1" applyFont="1" applyFill="1" applyBorder="1">
      <alignment vertical="center"/>
    </xf>
    <xf numFmtId="178" fontId="2" fillId="3" borderId="8" xfId="0" applyNumberFormat="1" applyFont="1" applyFill="1" applyBorder="1">
      <alignment vertical="center"/>
    </xf>
    <xf numFmtId="178" fontId="2" fillId="3" borderId="9" xfId="0" applyNumberFormat="1" applyFont="1" applyFill="1" applyBorder="1">
      <alignment vertical="center"/>
    </xf>
    <xf numFmtId="176" fontId="2" fillId="3" borderId="30" xfId="0" applyNumberFormat="1" applyFont="1" applyFill="1" applyBorder="1" applyAlignment="1">
      <alignment horizontal="center" vertical="center"/>
    </xf>
    <xf numFmtId="176" fontId="2" fillId="3" borderId="31" xfId="0" applyNumberFormat="1" applyFont="1" applyFill="1" applyBorder="1" applyAlignment="1">
      <alignment horizontal="center" vertical="center"/>
    </xf>
    <xf numFmtId="176" fontId="2" fillId="3" borderId="32" xfId="0" applyNumberFormat="1" applyFont="1" applyFill="1" applyBorder="1" applyAlignment="1">
      <alignment horizontal="center" vertical="center"/>
    </xf>
    <xf numFmtId="178" fontId="6" fillId="3" borderId="7" xfId="0" applyNumberFormat="1" applyFont="1" applyFill="1" applyBorder="1">
      <alignment vertical="center"/>
    </xf>
    <xf numFmtId="178" fontId="6" fillId="3" borderId="8" xfId="0" applyNumberFormat="1" applyFont="1" applyFill="1" applyBorder="1">
      <alignment vertical="center"/>
    </xf>
    <xf numFmtId="178" fontId="6" fillId="3" borderId="9" xfId="0" applyNumberFormat="1" applyFont="1" applyFill="1" applyBorder="1">
      <alignment vertical="center"/>
    </xf>
    <xf numFmtId="0" fontId="0" fillId="4" borderId="1" xfId="0" applyFill="1" applyBorder="1" applyAlignment="1">
      <alignment horizontal="center" vertical="center"/>
    </xf>
    <xf numFmtId="177" fontId="0" fillId="4" borderId="7" xfId="0" applyNumberFormat="1" applyFont="1" applyFill="1" applyBorder="1" applyAlignment="1">
      <alignment horizontal="right" vertical="center"/>
    </xf>
    <xf numFmtId="177" fontId="0" fillId="4" borderId="8" xfId="0" applyNumberFormat="1" applyFont="1" applyFill="1" applyBorder="1" applyAlignment="1">
      <alignment horizontal="right" vertical="center"/>
    </xf>
    <xf numFmtId="177" fontId="0" fillId="4" borderId="9" xfId="0" applyNumberFormat="1" applyFont="1" applyFill="1" applyBorder="1" applyAlignment="1">
      <alignment horizontal="right" vertical="center"/>
    </xf>
    <xf numFmtId="177" fontId="0" fillId="4" borderId="7" xfId="0" applyNumberFormat="1" applyFill="1" applyBorder="1" applyAlignment="1">
      <alignment horizontal="right" vertical="center"/>
    </xf>
    <xf numFmtId="177" fontId="0" fillId="4" borderId="8" xfId="0" applyNumberFormat="1" applyFill="1" applyBorder="1" applyAlignment="1">
      <alignment horizontal="right" vertical="center"/>
    </xf>
    <xf numFmtId="177" fontId="0" fillId="4" borderId="9" xfId="0" applyNumberFormat="1" applyFill="1" applyBorder="1" applyAlignment="1">
      <alignment horizontal="right"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5" fillId="3" borderId="7" xfId="0" applyNumberFormat="1" applyFont="1" applyFill="1" applyBorder="1">
      <alignment vertical="center"/>
    </xf>
    <xf numFmtId="178" fontId="5" fillId="3" borderId="8" xfId="0" applyNumberFormat="1" applyFont="1" applyFill="1" applyBorder="1">
      <alignment vertical="center"/>
    </xf>
    <xf numFmtId="178" fontId="5" fillId="3" borderId="9" xfId="0" applyNumberFormat="1" applyFont="1" applyFill="1" applyBorder="1">
      <alignment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177" fontId="0" fillId="3" borderId="2" xfId="0" applyNumberFormat="1" applyFill="1" applyBorder="1" applyAlignment="1">
      <alignment horizontal="right" vertical="center"/>
    </xf>
    <xf numFmtId="177" fontId="0" fillId="3" borderId="3" xfId="0" applyNumberFormat="1" applyFill="1" applyBorder="1" applyAlignment="1">
      <alignment horizontal="right" vertical="center"/>
    </xf>
    <xf numFmtId="177" fontId="0" fillId="3" borderId="4" xfId="0" applyNumberFormat="1" applyFill="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xf>
    <xf numFmtId="177" fontId="0" fillId="2" borderId="10" xfId="0" applyNumberFormat="1" applyFill="1" applyBorder="1" applyAlignment="1" applyProtection="1">
      <alignment horizontal="right" vertical="center"/>
      <protection locked="0"/>
    </xf>
    <xf numFmtId="177" fontId="0" fillId="2" borderId="18" xfId="0" applyNumberFormat="1" applyFill="1" applyBorder="1" applyAlignment="1" applyProtection="1">
      <alignment horizontal="right" vertical="center"/>
      <protection locked="0"/>
    </xf>
    <xf numFmtId="177" fontId="0" fillId="2" borderId="11" xfId="0" applyNumberFormat="1" applyFill="1" applyBorder="1" applyAlignment="1" applyProtection="1">
      <alignment horizontal="right" vertical="center"/>
      <protection locked="0"/>
    </xf>
    <xf numFmtId="177" fontId="0" fillId="2" borderId="42" xfId="0" applyNumberFormat="1" applyFill="1" applyBorder="1" applyAlignment="1" applyProtection="1">
      <alignment horizontal="right" vertical="center"/>
      <protection locked="0"/>
    </xf>
    <xf numFmtId="177" fontId="0" fillId="2" borderId="43" xfId="0" applyNumberFormat="1" applyFill="1" applyBorder="1" applyAlignment="1" applyProtection="1">
      <alignment horizontal="right" vertical="center"/>
      <protection locked="0"/>
    </xf>
    <xf numFmtId="177" fontId="0" fillId="2" borderId="44" xfId="0" applyNumberFormat="1" applyFill="1" applyBorder="1" applyAlignment="1" applyProtection="1">
      <alignment horizontal="right" vertical="center"/>
      <protection locked="0"/>
    </xf>
    <xf numFmtId="177" fontId="0" fillId="0" borderId="10" xfId="0" applyNumberFormat="1" applyBorder="1" applyAlignment="1">
      <alignment horizontal="center" vertical="center"/>
    </xf>
    <xf numFmtId="177" fontId="0" fillId="0" borderId="18"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12" xfId="0" applyNumberFormat="1" applyBorder="1" applyAlignment="1">
      <alignment horizontal="center" vertical="center"/>
    </xf>
    <xf numFmtId="177" fontId="0" fillId="0" borderId="0" xfId="0" applyNumberFormat="1" applyAlignment="1">
      <alignment horizontal="center" vertical="center"/>
    </xf>
    <xf numFmtId="177" fontId="0" fillId="0" borderId="13"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7" xfId="0" applyNumberFormat="1" applyBorder="1" applyAlignment="1">
      <alignment horizontal="center" vertical="center"/>
    </xf>
    <xf numFmtId="177" fontId="0" fillId="0" borderId="15" xfId="0" applyNumberFormat="1" applyBorder="1" applyAlignment="1">
      <alignment horizontal="center" vertical="center"/>
    </xf>
    <xf numFmtId="177" fontId="4" fillId="0" borderId="36" xfId="0" applyNumberFormat="1" applyFont="1" applyBorder="1" applyAlignment="1" applyProtection="1">
      <alignment horizontal="right" vertical="center"/>
    </xf>
    <xf numFmtId="177" fontId="4" fillId="0" borderId="40" xfId="0" applyNumberFormat="1" applyFont="1" applyBorder="1" applyAlignment="1" applyProtection="1">
      <alignment horizontal="right" vertical="center"/>
    </xf>
    <xf numFmtId="177" fontId="4" fillId="0" borderId="41" xfId="0" applyNumberFormat="1" applyFont="1" applyBorder="1" applyAlignment="1" applyProtection="1">
      <alignment horizontal="right"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178" fontId="0" fillId="4" borderId="14" xfId="0" applyNumberFormat="1" applyFont="1" applyFill="1" applyBorder="1">
      <alignment vertical="center"/>
    </xf>
    <xf numFmtId="178" fontId="0" fillId="4" borderId="17" xfId="0" applyNumberFormat="1" applyFont="1" applyFill="1" applyBorder="1">
      <alignment vertical="center"/>
    </xf>
    <xf numFmtId="178" fontId="0" fillId="4" borderId="15" xfId="0" applyNumberFormat="1" applyFont="1" applyFill="1" applyBorder="1">
      <alignment vertical="center"/>
    </xf>
    <xf numFmtId="0" fontId="0" fillId="0" borderId="1" xfId="0" applyBorder="1" applyAlignment="1">
      <alignment horizontal="center" vertical="center" wrapText="1"/>
    </xf>
    <xf numFmtId="177" fontId="0" fillId="2" borderId="12" xfId="0" applyNumberFormat="1" applyFill="1" applyBorder="1" applyAlignment="1" applyProtection="1">
      <alignment horizontal="right" vertical="center"/>
      <protection locked="0"/>
    </xf>
    <xf numFmtId="177" fontId="0" fillId="2" borderId="0" xfId="0" applyNumberFormat="1" applyFill="1" applyAlignment="1" applyProtection="1">
      <alignment horizontal="right" vertical="center"/>
      <protection locked="0"/>
    </xf>
    <xf numFmtId="177" fontId="0" fillId="2" borderId="13" xfId="0" applyNumberFormat="1" applyFill="1" applyBorder="1" applyAlignment="1" applyProtection="1">
      <alignment horizontal="right" vertical="center"/>
      <protection locked="0"/>
    </xf>
    <xf numFmtId="177" fontId="0" fillId="2" borderId="14" xfId="0" applyNumberFormat="1" applyFill="1" applyBorder="1" applyAlignment="1" applyProtection="1">
      <alignment horizontal="right" vertical="center"/>
      <protection locked="0"/>
    </xf>
    <xf numFmtId="177" fontId="0" fillId="2" borderId="17" xfId="0" applyNumberFormat="1" applyFill="1" applyBorder="1" applyAlignment="1" applyProtection="1">
      <alignment horizontal="right" vertical="center"/>
      <protection locked="0"/>
    </xf>
    <xf numFmtId="177" fontId="0" fillId="2" borderId="15" xfId="0" applyNumberFormat="1" applyFill="1" applyBorder="1" applyAlignment="1" applyProtection="1">
      <alignment horizontal="right" vertical="center"/>
      <protection locked="0"/>
    </xf>
    <xf numFmtId="0" fontId="8" fillId="0" borderId="21" xfId="0" applyFont="1" applyBorder="1" applyAlignment="1">
      <alignment horizontal="left" vertical="center" wrapText="1"/>
    </xf>
    <xf numFmtId="0" fontId="8" fillId="0" borderId="4" xfId="0" applyFont="1" applyBorder="1" applyAlignment="1">
      <alignment horizontal="left" vertical="center" wrapText="1"/>
    </xf>
    <xf numFmtId="176" fontId="0" fillId="0" borderId="21" xfId="0" applyNumberFormat="1" applyBorder="1" applyAlignment="1">
      <alignment horizontal="right" vertical="center"/>
    </xf>
    <xf numFmtId="176" fontId="0" fillId="0" borderId="4" xfId="0" applyNumberFormat="1" applyBorder="1" applyAlignment="1">
      <alignment horizontal="right" vertical="center"/>
    </xf>
    <xf numFmtId="177" fontId="0" fillId="3" borderId="2" xfId="0" applyNumberFormat="1" applyFill="1" applyBorder="1" applyAlignment="1">
      <alignment horizontal="center" vertical="center"/>
    </xf>
    <xf numFmtId="177" fontId="0" fillId="3" borderId="3" xfId="0" applyNumberFormat="1" applyFill="1" applyBorder="1" applyAlignment="1">
      <alignment horizontal="center" vertical="center"/>
    </xf>
    <xf numFmtId="177" fontId="0" fillId="3" borderId="4" xfId="0" applyNumberFormat="1" applyFill="1" applyBorder="1" applyAlignment="1">
      <alignment horizontal="center" vertical="center"/>
    </xf>
    <xf numFmtId="176" fontId="0" fillId="2" borderId="28" xfId="0" applyNumberFormat="1" applyFill="1" applyBorder="1" applyAlignment="1" applyProtection="1">
      <alignment horizontal="center" vertical="center"/>
      <protection locked="0"/>
    </xf>
    <xf numFmtId="176" fontId="0" fillId="2" borderId="27" xfId="0" applyNumberFormat="1" applyFill="1" applyBorder="1" applyAlignment="1" applyProtection="1">
      <alignment horizontal="center" vertical="center"/>
      <protection locked="0"/>
    </xf>
    <xf numFmtId="176" fontId="0" fillId="2" borderId="25"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176" fontId="0" fillId="2" borderId="33" xfId="0" applyNumberFormat="1" applyFill="1" applyBorder="1" applyAlignment="1" applyProtection="1">
      <alignment horizontal="center" vertical="center"/>
      <protection locked="0"/>
    </xf>
    <xf numFmtId="177" fontId="0" fillId="0" borderId="28" xfId="0" applyNumberFormat="1" applyBorder="1" applyAlignment="1" applyProtection="1">
      <alignment horizontal="center" vertical="center"/>
      <protection locked="0"/>
    </xf>
    <xf numFmtId="177" fontId="0" fillId="0" borderId="37" xfId="0" applyNumberFormat="1" applyBorder="1" applyAlignment="1" applyProtection="1">
      <alignment horizontal="center" vertical="center"/>
      <protection locked="0"/>
    </xf>
    <xf numFmtId="177" fontId="0" fillId="0" borderId="34" xfId="0" applyNumberFormat="1" applyBorder="1" applyAlignment="1" applyProtection="1">
      <alignment horizontal="center" vertical="center"/>
      <protection locked="0"/>
    </xf>
    <xf numFmtId="177" fontId="0" fillId="0" borderId="25" xfId="0" applyNumberFormat="1" applyBorder="1" applyAlignment="1" applyProtection="1">
      <alignment horizontal="center" vertical="center"/>
      <protection locked="0"/>
    </xf>
    <xf numFmtId="177" fontId="0" fillId="0" borderId="38" xfId="0" applyNumberFormat="1" applyBorder="1" applyAlignment="1" applyProtection="1">
      <alignment horizontal="center" vertical="center"/>
      <protection locked="0"/>
    </xf>
    <xf numFmtId="177" fontId="0" fillId="0" borderId="20" xfId="0" applyNumberFormat="1" applyBorder="1" applyAlignment="1" applyProtection="1">
      <alignment horizontal="center" vertical="center"/>
      <protection locked="0"/>
    </xf>
    <xf numFmtId="177" fontId="0" fillId="0" borderId="29" xfId="0" applyNumberFormat="1" applyBorder="1" applyAlignment="1">
      <alignment horizontal="center" vertical="center"/>
    </xf>
    <xf numFmtId="177" fontId="0" fillId="0" borderId="39" xfId="0" applyNumberFormat="1" applyBorder="1" applyAlignment="1">
      <alignment horizontal="center" vertical="center"/>
    </xf>
    <xf numFmtId="177" fontId="0" fillId="0" borderId="35" xfId="0" applyNumberFormat="1" applyBorder="1" applyAlignment="1">
      <alignment horizontal="center" vertical="center"/>
    </xf>
    <xf numFmtId="178" fontId="0" fillId="4" borderId="14" xfId="0" applyNumberFormat="1" applyFill="1" applyBorder="1">
      <alignment vertical="center"/>
    </xf>
    <xf numFmtId="178" fontId="0" fillId="4" borderId="17" xfId="0" applyNumberFormat="1" applyFill="1" applyBorder="1">
      <alignment vertical="center"/>
    </xf>
    <xf numFmtId="178" fontId="0" fillId="4" borderId="15" xfId="0" applyNumberFormat="1" applyFill="1"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176" fontId="0" fillId="0" borderId="28" xfId="0" applyNumberFormat="1" applyBorder="1" applyAlignment="1">
      <alignment horizontal="center" vertical="center"/>
    </xf>
    <xf numFmtId="176" fontId="0" fillId="0" borderId="37" xfId="0" applyNumberFormat="1" applyBorder="1" applyAlignment="1">
      <alignment horizontal="center" vertical="center"/>
    </xf>
    <xf numFmtId="176" fontId="0" fillId="0" borderId="27" xfId="0" applyNumberForma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76" fontId="0" fillId="0" borderId="25" xfId="0" applyNumberFormat="1" applyBorder="1" applyAlignment="1">
      <alignment horizontal="center" vertical="center"/>
    </xf>
    <xf numFmtId="176" fontId="0" fillId="0" borderId="38" xfId="0" applyNumberFormat="1" applyBorder="1" applyAlignment="1">
      <alignment horizontal="center" vertical="center"/>
    </xf>
    <xf numFmtId="176" fontId="0" fillId="0" borderId="26" xfId="0" applyNumberFormat="1" applyBorder="1" applyAlignment="1">
      <alignment horizontal="center" vertical="center"/>
    </xf>
    <xf numFmtId="177" fontId="0" fillId="0" borderId="33" xfId="0" applyNumberFormat="1" applyBorder="1" applyAlignment="1">
      <alignment horizontal="center" vertical="center"/>
    </xf>
    <xf numFmtId="0" fontId="0" fillId="0" borderId="1" xfId="0" applyBorder="1" applyAlignment="1">
      <alignment horizontal="left"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178" fontId="0" fillId="4" borderId="7" xfId="0" applyNumberFormat="1" applyFill="1" applyBorder="1">
      <alignment vertical="center"/>
    </xf>
    <xf numFmtId="178" fontId="0" fillId="4" borderId="8" xfId="0" applyNumberFormat="1" applyFill="1" applyBorder="1">
      <alignment vertical="center"/>
    </xf>
    <xf numFmtId="178" fontId="0" fillId="4" borderId="9" xfId="0" applyNumberFormat="1" applyFill="1" applyBorder="1">
      <alignmen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49" fontId="0" fillId="0" borderId="1" xfId="0" applyNumberForma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177" fontId="0" fillId="0" borderId="10" xfId="0" applyNumberFormat="1" applyBorder="1" applyAlignment="1">
      <alignment horizontal="right" vertical="center"/>
    </xf>
    <xf numFmtId="177" fontId="0" fillId="0" borderId="18"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0" xfId="0" applyNumberFormat="1" applyAlignment="1">
      <alignment horizontal="right" vertical="center"/>
    </xf>
    <xf numFmtId="177" fontId="0" fillId="0" borderId="13" xfId="0" applyNumberFormat="1" applyBorder="1" applyAlignment="1">
      <alignment horizontal="right" vertical="center"/>
    </xf>
    <xf numFmtId="177" fontId="0" fillId="0" borderId="14" xfId="0" applyNumberFormat="1" applyBorder="1" applyAlignment="1">
      <alignment horizontal="right" vertical="center"/>
    </xf>
    <xf numFmtId="177" fontId="0" fillId="0" borderId="17" xfId="0" applyNumberFormat="1" applyBorder="1" applyAlignment="1">
      <alignment horizontal="right" vertical="center"/>
    </xf>
    <xf numFmtId="177" fontId="0" fillId="0" borderId="15" xfId="0" applyNumberFormat="1" applyBorder="1" applyAlignment="1">
      <alignment horizontal="right" vertical="center"/>
    </xf>
    <xf numFmtId="176" fontId="0" fillId="0" borderId="10"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0" xfId="0" applyNumberFormat="1" applyAlignment="1">
      <alignment horizontal="center"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0" fontId="0" fillId="2" borderId="0" xfId="0" applyFill="1" applyAlignment="1" applyProtection="1">
      <alignment horizontal="right" vertical="center"/>
      <protection locked="0"/>
    </xf>
    <xf numFmtId="0" fontId="0" fillId="0" borderId="0" xfId="0" applyAlignment="1" applyProtection="1">
      <alignment horizontal="left" vertical="center"/>
      <protection locked="0"/>
    </xf>
    <xf numFmtId="0" fontId="0" fillId="2" borderId="0" xfId="0" applyFill="1" applyAlignment="1" applyProtection="1">
      <alignment horizontal="left" vertical="center"/>
      <protection locked="0"/>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DB8F-6D28-47B8-833E-384872B67911}">
  <sheetPr>
    <tabColor theme="0"/>
  </sheetPr>
  <dimension ref="A1:O50"/>
  <sheetViews>
    <sheetView tabSelected="1" view="pageBreakPreview" zoomScale="85" zoomScaleNormal="100" zoomScaleSheetLayoutView="85" workbookViewId="0">
      <selection activeCell="E6" sqref="E6"/>
    </sheetView>
  </sheetViews>
  <sheetFormatPr defaultRowHeight="13.5" x14ac:dyDescent="0.15"/>
  <cols>
    <col min="1" max="1" width="5.625" customWidth="1"/>
    <col min="3" max="3" width="3.625" customWidth="1"/>
    <col min="4" max="4" width="30.625" customWidth="1"/>
    <col min="5" max="5" width="42.625" customWidth="1"/>
    <col min="7" max="12" width="3.625" customWidth="1"/>
  </cols>
  <sheetData>
    <row r="1" spans="1:13" ht="20.100000000000001" customHeight="1" x14ac:dyDescent="0.15">
      <c r="B1" t="s">
        <v>56</v>
      </c>
      <c r="G1" s="190" t="s">
        <v>38</v>
      </c>
      <c r="H1" s="190"/>
      <c r="I1" s="190"/>
      <c r="J1" s="190"/>
      <c r="K1" s="190"/>
      <c r="L1" s="190"/>
      <c r="M1" s="190"/>
    </row>
    <row r="2" spans="1:13" ht="20.100000000000001" customHeight="1" x14ac:dyDescent="0.15">
      <c r="E2" s="14"/>
      <c r="F2" s="191"/>
      <c r="G2" s="191"/>
      <c r="H2" s="191"/>
      <c r="I2" s="191"/>
      <c r="J2" s="191"/>
      <c r="K2" s="191"/>
      <c r="L2" s="191"/>
      <c r="M2" s="191"/>
    </row>
    <row r="3" spans="1:13" ht="20.100000000000001" customHeight="1" x14ac:dyDescent="0.15">
      <c r="E3" s="14" t="s">
        <v>65</v>
      </c>
      <c r="F3" s="192"/>
      <c r="G3" s="192"/>
      <c r="H3" s="192"/>
      <c r="I3" s="192"/>
      <c r="J3" s="192"/>
      <c r="K3" s="192"/>
      <c r="L3" s="192"/>
      <c r="M3" s="192"/>
    </row>
    <row r="4" spans="1:13" ht="20.100000000000001" customHeight="1" x14ac:dyDescent="0.15">
      <c r="E4" s="14" t="s">
        <v>39</v>
      </c>
      <c r="F4" s="192"/>
      <c r="G4" s="192"/>
      <c r="H4" s="192"/>
      <c r="I4" s="192"/>
      <c r="J4" s="192"/>
      <c r="K4" s="192"/>
      <c r="L4" s="192"/>
      <c r="M4" s="192"/>
    </row>
    <row r="5" spans="1:13" ht="30" customHeight="1" x14ac:dyDescent="0.15">
      <c r="A5" s="193" t="s">
        <v>47</v>
      </c>
      <c r="B5" s="194"/>
      <c r="C5" s="194"/>
      <c r="D5" s="194"/>
      <c r="E5" s="194"/>
      <c r="F5" s="194"/>
      <c r="G5" s="194"/>
      <c r="H5" s="194"/>
      <c r="I5" s="194"/>
      <c r="J5" s="194"/>
      <c r="K5" s="194"/>
      <c r="L5" s="194"/>
      <c r="M5" s="194"/>
    </row>
    <row r="6" spans="1:13" ht="30" customHeight="1" x14ac:dyDescent="0.15">
      <c r="A6" t="s">
        <v>40</v>
      </c>
    </row>
    <row r="7" spans="1:13" ht="30" customHeight="1" x14ac:dyDescent="0.15">
      <c r="A7" t="s">
        <v>44</v>
      </c>
    </row>
    <row r="8" spans="1:13" ht="30" customHeight="1" x14ac:dyDescent="0.15">
      <c r="A8" s="43" t="s">
        <v>66</v>
      </c>
      <c r="B8" s="43"/>
      <c r="C8" s="43"/>
      <c r="D8" s="43"/>
    </row>
    <row r="9" spans="1:13" ht="35.25" customHeight="1" x14ac:dyDescent="0.15">
      <c r="A9" s="33" t="s">
        <v>32</v>
      </c>
      <c r="B9" s="33" t="s">
        <v>6</v>
      </c>
      <c r="C9" s="75" t="s">
        <v>0</v>
      </c>
      <c r="D9" s="75"/>
      <c r="E9" s="33" t="s">
        <v>1</v>
      </c>
      <c r="F9" s="33" t="s">
        <v>2</v>
      </c>
      <c r="G9" s="159" t="s">
        <v>5</v>
      </c>
      <c r="H9" s="160"/>
      <c r="I9" s="161"/>
      <c r="J9" s="162" t="s">
        <v>4</v>
      </c>
      <c r="K9" s="163"/>
      <c r="L9" s="164"/>
      <c r="M9" s="17" t="s">
        <v>3</v>
      </c>
    </row>
    <row r="10" spans="1:13" ht="30" customHeight="1" x14ac:dyDescent="0.15">
      <c r="A10" s="165" t="s">
        <v>36</v>
      </c>
      <c r="B10" s="132" t="s">
        <v>9</v>
      </c>
      <c r="C10" s="166" t="s">
        <v>60</v>
      </c>
      <c r="D10" s="167"/>
      <c r="E10" s="1" t="s">
        <v>7</v>
      </c>
      <c r="F10" s="2">
        <v>2</v>
      </c>
      <c r="G10" s="172"/>
      <c r="H10" s="173"/>
      <c r="I10" s="174"/>
      <c r="J10" s="181"/>
      <c r="K10" s="182"/>
      <c r="L10" s="183"/>
      <c r="M10" s="72"/>
    </row>
    <row r="11" spans="1:13" ht="30" customHeight="1" x14ac:dyDescent="0.15">
      <c r="A11" s="165"/>
      <c r="B11" s="133"/>
      <c r="C11" s="168"/>
      <c r="D11" s="169"/>
      <c r="E11" s="4" t="s">
        <v>42</v>
      </c>
      <c r="F11" s="5">
        <v>1</v>
      </c>
      <c r="G11" s="175"/>
      <c r="H11" s="176"/>
      <c r="I11" s="177"/>
      <c r="J11" s="184"/>
      <c r="K11" s="185"/>
      <c r="L11" s="186"/>
      <c r="M11" s="73"/>
    </row>
    <row r="12" spans="1:13" ht="30" customHeight="1" x14ac:dyDescent="0.15">
      <c r="A12" s="165"/>
      <c r="B12" s="134"/>
      <c r="C12" s="170"/>
      <c r="D12" s="171"/>
      <c r="E12" s="3" t="s">
        <v>8</v>
      </c>
      <c r="F12" s="18">
        <v>0</v>
      </c>
      <c r="G12" s="178"/>
      <c r="H12" s="179"/>
      <c r="I12" s="180"/>
      <c r="J12" s="187"/>
      <c r="K12" s="188"/>
      <c r="L12" s="189"/>
      <c r="M12" s="74"/>
    </row>
    <row r="13" spans="1:13" ht="27" customHeight="1" x14ac:dyDescent="0.15">
      <c r="A13" s="165"/>
      <c r="B13" s="150" t="s">
        <v>33</v>
      </c>
      <c r="C13" s="151"/>
      <c r="D13" s="151"/>
      <c r="E13" s="152"/>
      <c r="F13" s="11">
        <f>+F10</f>
        <v>2</v>
      </c>
      <c r="G13" s="153">
        <f t="shared" ref="G13:L13" si="0">G10</f>
        <v>0</v>
      </c>
      <c r="H13" s="154">
        <f t="shared" si="0"/>
        <v>0</v>
      </c>
      <c r="I13" s="155">
        <f t="shared" si="0"/>
        <v>0</v>
      </c>
      <c r="J13" s="60">
        <f t="shared" si="0"/>
        <v>0</v>
      </c>
      <c r="K13" s="61">
        <f t="shared" si="0"/>
        <v>0</v>
      </c>
      <c r="L13" s="62">
        <f t="shared" si="0"/>
        <v>0</v>
      </c>
      <c r="M13" s="32">
        <f>M10</f>
        <v>0</v>
      </c>
    </row>
    <row r="14" spans="1:13" ht="24.95" customHeight="1" x14ac:dyDescent="0.15">
      <c r="A14" s="156" t="s">
        <v>37</v>
      </c>
      <c r="B14" s="75" t="s">
        <v>27</v>
      </c>
      <c r="C14" s="149" t="s">
        <v>10</v>
      </c>
      <c r="D14" s="149"/>
      <c r="E14" s="6" t="s">
        <v>11</v>
      </c>
      <c r="F14" s="10">
        <v>1</v>
      </c>
      <c r="G14" s="77"/>
      <c r="H14" s="78"/>
      <c r="I14" s="79"/>
      <c r="J14" s="83"/>
      <c r="K14" s="84"/>
      <c r="L14" s="85"/>
      <c r="M14" s="72"/>
    </row>
    <row r="15" spans="1:13" ht="24.95" customHeight="1" x14ac:dyDescent="0.15">
      <c r="A15" s="157"/>
      <c r="B15" s="75"/>
      <c r="C15" s="149"/>
      <c r="D15" s="149"/>
      <c r="E15" s="3" t="s">
        <v>12</v>
      </c>
      <c r="F15" s="9">
        <v>0</v>
      </c>
      <c r="G15" s="104"/>
      <c r="H15" s="105"/>
      <c r="I15" s="106"/>
      <c r="J15" s="89"/>
      <c r="K15" s="90"/>
      <c r="L15" s="91"/>
      <c r="M15" s="74"/>
    </row>
    <row r="16" spans="1:13" ht="24.95" customHeight="1" x14ac:dyDescent="0.15">
      <c r="A16" s="157"/>
      <c r="B16" s="132" t="s">
        <v>28</v>
      </c>
      <c r="C16" s="75" t="s">
        <v>16</v>
      </c>
      <c r="D16" s="149" t="s">
        <v>13</v>
      </c>
      <c r="E16" s="7" t="s">
        <v>45</v>
      </c>
      <c r="F16" s="10">
        <v>1</v>
      </c>
      <c r="G16" s="77"/>
      <c r="H16" s="78"/>
      <c r="I16" s="79"/>
      <c r="J16" s="83"/>
      <c r="K16" s="84"/>
      <c r="L16" s="85"/>
      <c r="M16" s="72"/>
    </row>
    <row r="17" spans="1:15" ht="24.95" customHeight="1" x14ac:dyDescent="0.15">
      <c r="A17" s="157"/>
      <c r="B17" s="133"/>
      <c r="C17" s="75"/>
      <c r="D17" s="149"/>
      <c r="E17" s="3" t="s">
        <v>12</v>
      </c>
      <c r="F17" s="9">
        <v>0</v>
      </c>
      <c r="G17" s="104"/>
      <c r="H17" s="105"/>
      <c r="I17" s="106"/>
      <c r="J17" s="89"/>
      <c r="K17" s="90"/>
      <c r="L17" s="91"/>
      <c r="M17" s="74"/>
    </row>
    <row r="18" spans="1:15" ht="103.5" customHeight="1" x14ac:dyDescent="0.15">
      <c r="A18" s="157"/>
      <c r="B18" s="133"/>
      <c r="C18" s="75" t="s">
        <v>17</v>
      </c>
      <c r="D18" s="76" t="s">
        <v>14</v>
      </c>
      <c r="E18" s="6" t="s">
        <v>46</v>
      </c>
      <c r="F18" s="10">
        <v>1</v>
      </c>
      <c r="G18" s="77"/>
      <c r="H18" s="78"/>
      <c r="I18" s="79"/>
      <c r="J18" s="83"/>
      <c r="K18" s="84"/>
      <c r="L18" s="85"/>
      <c r="M18" s="72"/>
    </row>
    <row r="19" spans="1:15" ht="24.95" customHeight="1" x14ac:dyDescent="0.15">
      <c r="A19" s="157"/>
      <c r="B19" s="133"/>
      <c r="C19" s="75"/>
      <c r="D19" s="76"/>
      <c r="E19" s="3" t="s">
        <v>12</v>
      </c>
      <c r="F19" s="9">
        <v>0</v>
      </c>
      <c r="G19" s="104"/>
      <c r="H19" s="105"/>
      <c r="I19" s="106"/>
      <c r="J19" s="89"/>
      <c r="K19" s="90"/>
      <c r="L19" s="91"/>
      <c r="M19" s="74"/>
    </row>
    <row r="20" spans="1:15" ht="20.100000000000001" customHeight="1" x14ac:dyDescent="0.15">
      <c r="A20" s="157"/>
      <c r="B20" s="133"/>
      <c r="C20" s="135" t="s">
        <v>18</v>
      </c>
      <c r="D20" s="138" t="s">
        <v>15</v>
      </c>
      <c r="E20" s="1"/>
      <c r="F20" s="2"/>
      <c r="G20" s="26" t="s">
        <v>48</v>
      </c>
      <c r="H20" s="27" t="s">
        <v>49</v>
      </c>
      <c r="I20" s="28" t="s">
        <v>50</v>
      </c>
      <c r="J20" s="37" t="s">
        <v>48</v>
      </c>
      <c r="K20" s="38" t="s">
        <v>49</v>
      </c>
      <c r="L20" s="39" t="s">
        <v>50</v>
      </c>
      <c r="M20" s="111"/>
    </row>
    <row r="21" spans="1:15" ht="24.95" customHeight="1" x14ac:dyDescent="0.15">
      <c r="A21" s="157"/>
      <c r="B21" s="133"/>
      <c r="C21" s="136"/>
      <c r="D21" s="139"/>
      <c r="E21" s="23" t="s">
        <v>19</v>
      </c>
      <c r="F21" s="22">
        <v>1</v>
      </c>
      <c r="G21" s="114"/>
      <c r="H21" s="116"/>
      <c r="I21" s="118"/>
      <c r="J21" s="140"/>
      <c r="K21" s="145"/>
      <c r="L21" s="126"/>
      <c r="M21" s="112"/>
    </row>
    <row r="22" spans="1:15" ht="24.95" customHeight="1" x14ac:dyDescent="0.15">
      <c r="A22" s="157"/>
      <c r="B22" s="133"/>
      <c r="C22" s="136"/>
      <c r="D22" s="139"/>
      <c r="E22" s="24" t="s">
        <v>12</v>
      </c>
      <c r="F22" s="25">
        <v>0</v>
      </c>
      <c r="G22" s="115"/>
      <c r="H22" s="117"/>
      <c r="I22" s="119"/>
      <c r="J22" s="142"/>
      <c r="K22" s="147"/>
      <c r="L22" s="148"/>
      <c r="M22" s="112"/>
    </row>
    <row r="23" spans="1:15" ht="24.95" customHeight="1" x14ac:dyDescent="0.15">
      <c r="A23" s="157"/>
      <c r="B23" s="34"/>
      <c r="C23" s="35"/>
      <c r="D23" s="34"/>
      <c r="E23" s="20"/>
      <c r="F23" s="19"/>
      <c r="G23" s="129">
        <f>MIN(G21, H21, I21)</f>
        <v>0</v>
      </c>
      <c r="H23" s="130"/>
      <c r="I23" s="131"/>
      <c r="J23" s="129">
        <f>MIN(J21, K21, L21)</f>
        <v>0</v>
      </c>
      <c r="K23" s="130"/>
      <c r="L23" s="131"/>
      <c r="M23" s="40"/>
    </row>
    <row r="24" spans="1:15" ht="20.100000000000001" customHeight="1" x14ac:dyDescent="0.15">
      <c r="A24" s="157"/>
      <c r="B24" s="132" t="s">
        <v>29</v>
      </c>
      <c r="C24" s="135" t="s">
        <v>16</v>
      </c>
      <c r="D24" s="138" t="s">
        <v>20</v>
      </c>
      <c r="E24" s="1"/>
      <c r="F24" s="2"/>
      <c r="G24" s="26" t="s">
        <v>48</v>
      </c>
      <c r="H24" s="27" t="s">
        <v>49</v>
      </c>
      <c r="I24" s="28" t="s">
        <v>50</v>
      </c>
      <c r="J24" s="37" t="s">
        <v>48</v>
      </c>
      <c r="K24" s="38" t="s">
        <v>49</v>
      </c>
      <c r="L24" s="39" t="s">
        <v>50</v>
      </c>
      <c r="M24" s="111"/>
    </row>
    <row r="25" spans="1:15" ht="24.95" customHeight="1" x14ac:dyDescent="0.15">
      <c r="A25" s="157"/>
      <c r="B25" s="133"/>
      <c r="C25" s="136"/>
      <c r="D25" s="139"/>
      <c r="E25" s="44" t="s">
        <v>63</v>
      </c>
      <c r="F25" s="22">
        <v>1</v>
      </c>
      <c r="G25" s="114"/>
      <c r="H25" s="116"/>
      <c r="I25" s="118"/>
      <c r="J25" s="140"/>
      <c r="K25" s="145"/>
      <c r="L25" s="126"/>
      <c r="M25" s="112"/>
    </row>
    <row r="26" spans="1:15" ht="27" customHeight="1" x14ac:dyDescent="0.15">
      <c r="A26" s="157"/>
      <c r="B26" s="133"/>
      <c r="C26" s="136"/>
      <c r="D26" s="139"/>
      <c r="E26" s="107" t="s">
        <v>62</v>
      </c>
      <c r="F26" s="109">
        <v>0</v>
      </c>
      <c r="G26" s="115"/>
      <c r="H26" s="117"/>
      <c r="I26" s="119"/>
      <c r="J26" s="141"/>
      <c r="K26" s="146"/>
      <c r="L26" s="127"/>
      <c r="M26" s="112"/>
    </row>
    <row r="27" spans="1:15" ht="27" customHeight="1" x14ac:dyDescent="0.15">
      <c r="A27" s="157"/>
      <c r="B27" s="133"/>
      <c r="C27" s="137"/>
      <c r="D27" s="139"/>
      <c r="E27" s="108"/>
      <c r="F27" s="110"/>
      <c r="G27" s="92"/>
      <c r="H27" s="93"/>
      <c r="I27" s="94"/>
      <c r="J27" s="142"/>
      <c r="K27" s="147"/>
      <c r="L27" s="148"/>
      <c r="M27" s="112"/>
    </row>
    <row r="28" spans="1:15" ht="20.100000000000001" customHeight="1" x14ac:dyDescent="0.15">
      <c r="A28" s="157"/>
      <c r="B28" s="133"/>
      <c r="C28" s="135" t="s">
        <v>17</v>
      </c>
      <c r="D28" s="143" t="s">
        <v>64</v>
      </c>
      <c r="E28" s="1"/>
      <c r="F28" s="2"/>
      <c r="G28" s="26" t="s">
        <v>48</v>
      </c>
      <c r="H28" s="27" t="s">
        <v>49</v>
      </c>
      <c r="I28" s="28" t="s">
        <v>50</v>
      </c>
      <c r="J28" s="37" t="s">
        <v>48</v>
      </c>
      <c r="K28" s="38" t="s">
        <v>49</v>
      </c>
      <c r="L28" s="39" t="s">
        <v>50</v>
      </c>
      <c r="M28" s="111"/>
    </row>
    <row r="29" spans="1:15" ht="24.95" customHeight="1" x14ac:dyDescent="0.15">
      <c r="A29" s="157"/>
      <c r="B29" s="133"/>
      <c r="C29" s="136"/>
      <c r="D29" s="144"/>
      <c r="E29" s="21" t="s">
        <v>21</v>
      </c>
      <c r="F29" s="22">
        <v>1</v>
      </c>
      <c r="G29" s="114"/>
      <c r="H29" s="116"/>
      <c r="I29" s="118"/>
      <c r="J29" s="120"/>
      <c r="K29" s="123"/>
      <c r="L29" s="126"/>
      <c r="M29" s="112"/>
    </row>
    <row r="30" spans="1:15" ht="27" customHeight="1" x14ac:dyDescent="0.15">
      <c r="A30" s="157"/>
      <c r="B30" s="133"/>
      <c r="C30" s="136"/>
      <c r="D30" s="144"/>
      <c r="E30" s="107" t="s">
        <v>62</v>
      </c>
      <c r="F30" s="109">
        <v>0</v>
      </c>
      <c r="G30" s="115"/>
      <c r="H30" s="117"/>
      <c r="I30" s="119"/>
      <c r="J30" s="121"/>
      <c r="K30" s="124"/>
      <c r="L30" s="127"/>
      <c r="M30" s="112"/>
    </row>
    <row r="31" spans="1:15" ht="27" customHeight="1" x14ac:dyDescent="0.15">
      <c r="A31" s="157"/>
      <c r="B31" s="133"/>
      <c r="C31" s="137"/>
      <c r="D31" s="108"/>
      <c r="E31" s="108"/>
      <c r="F31" s="110"/>
      <c r="G31" s="92"/>
      <c r="H31" s="93"/>
      <c r="I31" s="94"/>
      <c r="J31" s="122"/>
      <c r="K31" s="125"/>
      <c r="L31" s="128"/>
      <c r="M31" s="113"/>
    </row>
    <row r="32" spans="1:15" ht="27" customHeight="1" x14ac:dyDescent="0.15">
      <c r="A32" s="157"/>
      <c r="B32" s="134"/>
      <c r="C32" s="95" t="s">
        <v>53</v>
      </c>
      <c r="D32" s="96"/>
      <c r="E32" s="96"/>
      <c r="F32" s="41">
        <v>2</v>
      </c>
      <c r="G32" s="97" cm="1">
        <f t="array" ref="G32">MIN(IF(((G25:I25&lt;&gt;"")+(G29:I29&lt;&gt;""))&gt;0, G25:I25+G29:I29))</f>
        <v>0</v>
      </c>
      <c r="H32" s="98"/>
      <c r="I32" s="99"/>
      <c r="J32" s="97" cm="1">
        <f t="array" ref="J32">MIN(IF(((J25:L25&lt;&gt;"")+(J29:L29&lt;&gt;""))&gt;0, J25:L25+J29:L29))</f>
        <v>0</v>
      </c>
      <c r="K32" s="98"/>
      <c r="L32" s="99"/>
      <c r="M32" s="36">
        <f>MIN(M25+M29, N25+N29, O25+O29)</f>
        <v>0</v>
      </c>
      <c r="N32" s="42"/>
      <c r="O32" s="42"/>
    </row>
    <row r="33" spans="1:13" ht="24.95" customHeight="1" x14ac:dyDescent="0.15">
      <c r="A33" s="157"/>
      <c r="B33" s="100" t="s">
        <v>30</v>
      </c>
      <c r="C33" s="76" t="s">
        <v>22</v>
      </c>
      <c r="D33" s="76"/>
      <c r="E33" s="6" t="s">
        <v>23</v>
      </c>
      <c r="F33" s="10">
        <v>2</v>
      </c>
      <c r="G33" s="77"/>
      <c r="H33" s="78"/>
      <c r="I33" s="79"/>
      <c r="J33" s="83"/>
      <c r="K33" s="84"/>
      <c r="L33" s="85"/>
      <c r="M33" s="72"/>
    </row>
    <row r="34" spans="1:13" ht="24.95" customHeight="1" x14ac:dyDescent="0.15">
      <c r="A34" s="157"/>
      <c r="B34" s="100"/>
      <c r="C34" s="76"/>
      <c r="D34" s="76"/>
      <c r="E34" s="8" t="s">
        <v>24</v>
      </c>
      <c r="F34" s="5">
        <v>1</v>
      </c>
      <c r="G34" s="101"/>
      <c r="H34" s="102"/>
      <c r="I34" s="103"/>
      <c r="J34" s="86"/>
      <c r="K34" s="87"/>
      <c r="L34" s="88"/>
      <c r="M34" s="73"/>
    </row>
    <row r="35" spans="1:13" ht="24.95" customHeight="1" x14ac:dyDescent="0.15">
      <c r="A35" s="157"/>
      <c r="B35" s="100"/>
      <c r="C35" s="76"/>
      <c r="D35" s="76"/>
      <c r="E35" s="3" t="s">
        <v>12</v>
      </c>
      <c r="F35" s="9">
        <v>0</v>
      </c>
      <c r="G35" s="104"/>
      <c r="H35" s="105"/>
      <c r="I35" s="106"/>
      <c r="J35" s="89"/>
      <c r="K35" s="90"/>
      <c r="L35" s="91"/>
      <c r="M35" s="74"/>
    </row>
    <row r="36" spans="1:13" ht="24.95" customHeight="1" x14ac:dyDescent="0.15">
      <c r="A36" s="157"/>
      <c r="B36" s="75" t="s">
        <v>31</v>
      </c>
      <c r="C36" s="76" t="s">
        <v>54</v>
      </c>
      <c r="D36" s="76"/>
      <c r="E36" s="1" t="s">
        <v>25</v>
      </c>
      <c r="F36" s="2">
        <v>2</v>
      </c>
      <c r="G36" s="77"/>
      <c r="H36" s="78"/>
      <c r="I36" s="79"/>
      <c r="J36" s="83"/>
      <c r="K36" s="84"/>
      <c r="L36" s="85"/>
      <c r="M36" s="72"/>
    </row>
    <row r="37" spans="1:13" ht="24.95" customHeight="1" x14ac:dyDescent="0.15">
      <c r="A37" s="157"/>
      <c r="B37" s="75"/>
      <c r="C37" s="76"/>
      <c r="D37" s="76"/>
      <c r="E37" s="4" t="s">
        <v>26</v>
      </c>
      <c r="F37" s="5">
        <v>1</v>
      </c>
      <c r="G37" s="80"/>
      <c r="H37" s="81"/>
      <c r="I37" s="82"/>
      <c r="J37" s="86"/>
      <c r="K37" s="87"/>
      <c r="L37" s="88"/>
      <c r="M37" s="73"/>
    </row>
    <row r="38" spans="1:13" ht="35.1" customHeight="1" x14ac:dyDescent="0.15">
      <c r="A38" s="157"/>
      <c r="B38" s="75"/>
      <c r="C38" s="76"/>
      <c r="D38" s="76"/>
      <c r="E38" s="45" t="s">
        <v>61</v>
      </c>
      <c r="F38" s="9">
        <v>0</v>
      </c>
      <c r="G38" s="92"/>
      <c r="H38" s="93"/>
      <c r="I38" s="94"/>
      <c r="J38" s="89"/>
      <c r="K38" s="90"/>
      <c r="L38" s="91"/>
      <c r="M38" s="74"/>
    </row>
    <row r="39" spans="1:13" ht="24.95" customHeight="1" x14ac:dyDescent="0.15">
      <c r="A39" s="158"/>
      <c r="B39" s="56" t="s">
        <v>34</v>
      </c>
      <c r="C39" s="56"/>
      <c r="D39" s="56"/>
      <c r="E39" s="56"/>
      <c r="F39" s="12">
        <f>+F14+F16+F18+F21+F25+F29+F33+F36</f>
        <v>10</v>
      </c>
      <c r="G39" s="57">
        <f>+G14+G16+G18+G23+G32+G33+G36</f>
        <v>0</v>
      </c>
      <c r="H39" s="58"/>
      <c r="I39" s="59"/>
      <c r="J39" s="60">
        <f>SUM(L14:L38)</f>
        <v>0</v>
      </c>
      <c r="K39" s="61"/>
      <c r="L39" s="62"/>
      <c r="M39" s="31">
        <f t="shared" ref="M39" si="1">SUM(M14:M38)</f>
        <v>0</v>
      </c>
    </row>
    <row r="40" spans="1:13" ht="24.95" customHeight="1" x14ac:dyDescent="0.15">
      <c r="A40" s="63" t="s">
        <v>35</v>
      </c>
      <c r="B40" s="64"/>
      <c r="C40" s="64"/>
      <c r="D40" s="64"/>
      <c r="E40" s="65"/>
      <c r="F40" s="13">
        <f>+F13+F39</f>
        <v>12</v>
      </c>
      <c r="G40" s="66"/>
      <c r="H40" s="67"/>
      <c r="I40" s="68"/>
      <c r="J40" s="69"/>
      <c r="K40" s="70"/>
      <c r="L40" s="71"/>
      <c r="M40" s="29"/>
    </row>
    <row r="41" spans="1:13" ht="24.95" customHeight="1" x14ac:dyDescent="0.15">
      <c r="A41" s="46" t="s">
        <v>41</v>
      </c>
      <c r="B41" s="46"/>
      <c r="C41" s="46"/>
      <c r="D41" s="46"/>
      <c r="E41" s="46"/>
      <c r="F41" s="15">
        <v>100</v>
      </c>
      <c r="G41" s="47">
        <v>100</v>
      </c>
      <c r="H41" s="48"/>
      <c r="I41" s="49"/>
      <c r="J41" s="50"/>
      <c r="K41" s="51"/>
      <c r="L41" s="52"/>
      <c r="M41" s="30">
        <v>100</v>
      </c>
    </row>
    <row r="42" spans="1:13" ht="24.95" customHeight="1" x14ac:dyDescent="0.15">
      <c r="A42" s="46" t="s">
        <v>43</v>
      </c>
      <c r="B42" s="46"/>
      <c r="C42" s="46"/>
      <c r="D42" s="46"/>
      <c r="E42" s="46"/>
      <c r="F42" s="15">
        <f>+F40+F41</f>
        <v>112</v>
      </c>
      <c r="G42" s="53"/>
      <c r="H42" s="54"/>
      <c r="I42" s="55"/>
      <c r="J42" s="50"/>
      <c r="K42" s="51"/>
      <c r="L42" s="52"/>
      <c r="M42" s="16"/>
    </row>
    <row r="43" spans="1:13" ht="20.100000000000001" customHeight="1" x14ac:dyDescent="0.15">
      <c r="A43" t="s">
        <v>57</v>
      </c>
    </row>
    <row r="44" spans="1:13" ht="20.100000000000001" customHeight="1" x14ac:dyDescent="0.15">
      <c r="A44" t="s">
        <v>58</v>
      </c>
    </row>
    <row r="45" spans="1:13" ht="20.100000000000001" customHeight="1" x14ac:dyDescent="0.15">
      <c r="A45" t="s">
        <v>52</v>
      </c>
    </row>
    <row r="46" spans="1:13" ht="20.100000000000001" customHeight="1" x14ac:dyDescent="0.15">
      <c r="A46" t="s">
        <v>51</v>
      </c>
    </row>
    <row r="47" spans="1:13" ht="20.100000000000001" customHeight="1" x14ac:dyDescent="0.15">
      <c r="A47" t="s">
        <v>55</v>
      </c>
    </row>
    <row r="48" spans="1:13" ht="20.100000000000001" customHeight="1" x14ac:dyDescent="0.15">
      <c r="A48" t="s">
        <v>59</v>
      </c>
    </row>
    <row r="49" ht="20.100000000000001" customHeight="1" x14ac:dyDescent="0.15"/>
    <row r="50" ht="20.100000000000001" customHeight="1" x14ac:dyDescent="0.15"/>
  </sheetData>
  <sheetProtection algorithmName="SHA-512" hashValue="P2wZRfpyCyfGOSWnzGeoPiG2XeVGW2W+WB7dlSEsgWb2f6PhPO8zvzlH1eP+Wr1K9xWplw5+nbvvCqsODxJwiQ==" saltValue="xdgFQLNOSt0W7CQExnzHkA==" spinCount="100000" sheet="1" objects="1" scenarios="1"/>
  <mergeCells count="96">
    <mergeCell ref="G1:M1"/>
    <mergeCell ref="F2:M2"/>
    <mergeCell ref="F3:M3"/>
    <mergeCell ref="F4:M4"/>
    <mergeCell ref="A5:M5"/>
    <mergeCell ref="C9:D9"/>
    <mergeCell ref="G9:I9"/>
    <mergeCell ref="J9:L9"/>
    <mergeCell ref="A10:A13"/>
    <mergeCell ref="B10:B12"/>
    <mergeCell ref="C10:D12"/>
    <mergeCell ref="G10:I12"/>
    <mergeCell ref="J10:L12"/>
    <mergeCell ref="M10:M12"/>
    <mergeCell ref="B13:E13"/>
    <mergeCell ref="G13:I13"/>
    <mergeCell ref="J13:L13"/>
    <mergeCell ref="A14:A39"/>
    <mergeCell ref="B14:B15"/>
    <mergeCell ref="C14:D15"/>
    <mergeCell ref="G14:I15"/>
    <mergeCell ref="J14:L15"/>
    <mergeCell ref="M14:M15"/>
    <mergeCell ref="M16:M17"/>
    <mergeCell ref="C18:C19"/>
    <mergeCell ref="D18:D19"/>
    <mergeCell ref="G18:I19"/>
    <mergeCell ref="J18:L19"/>
    <mergeCell ref="B16:B22"/>
    <mergeCell ref="C16:C17"/>
    <mergeCell ref="D16:D17"/>
    <mergeCell ref="G16:I17"/>
    <mergeCell ref="J16:L17"/>
    <mergeCell ref="M18:M19"/>
    <mergeCell ref="C20:C22"/>
    <mergeCell ref="D20:D22"/>
    <mergeCell ref="M20:M22"/>
    <mergeCell ref="G21:G22"/>
    <mergeCell ref="H21:H22"/>
    <mergeCell ref="I21:I22"/>
    <mergeCell ref="J21:J22"/>
    <mergeCell ref="K21:K22"/>
    <mergeCell ref="L21:L22"/>
    <mergeCell ref="J23:L23"/>
    <mergeCell ref="B24:B32"/>
    <mergeCell ref="C24:C27"/>
    <mergeCell ref="D24:D27"/>
    <mergeCell ref="M24:M27"/>
    <mergeCell ref="G25:G26"/>
    <mergeCell ref="H25:H26"/>
    <mergeCell ref="I25:I26"/>
    <mergeCell ref="J25:J27"/>
    <mergeCell ref="C28:C31"/>
    <mergeCell ref="D28:D31"/>
    <mergeCell ref="E30:E31"/>
    <mergeCell ref="F30:F31"/>
    <mergeCell ref="G23:I23"/>
    <mergeCell ref="K25:K27"/>
    <mergeCell ref="L25:L27"/>
    <mergeCell ref="E26:E27"/>
    <mergeCell ref="F26:F27"/>
    <mergeCell ref="G27:I27"/>
    <mergeCell ref="M28:M31"/>
    <mergeCell ref="G29:G30"/>
    <mergeCell ref="H29:H30"/>
    <mergeCell ref="I29:I30"/>
    <mergeCell ref="J29:J31"/>
    <mergeCell ref="K29:K31"/>
    <mergeCell ref="L29:L31"/>
    <mergeCell ref="G31:I31"/>
    <mergeCell ref="C32:E32"/>
    <mergeCell ref="G32:I32"/>
    <mergeCell ref="J32:L32"/>
    <mergeCell ref="B33:B35"/>
    <mergeCell ref="C33:D35"/>
    <mergeCell ref="G33:I35"/>
    <mergeCell ref="J33:L35"/>
    <mergeCell ref="M33:M35"/>
    <mergeCell ref="B36:B38"/>
    <mergeCell ref="C36:D38"/>
    <mergeCell ref="G36:I37"/>
    <mergeCell ref="J36:L38"/>
    <mergeCell ref="M36:M38"/>
    <mergeCell ref="G38:I38"/>
    <mergeCell ref="B39:E39"/>
    <mergeCell ref="G39:I39"/>
    <mergeCell ref="J39:L39"/>
    <mergeCell ref="A40:E40"/>
    <mergeCell ref="G40:I40"/>
    <mergeCell ref="J40:L40"/>
    <mergeCell ref="A41:E41"/>
    <mergeCell ref="G41:I41"/>
    <mergeCell ref="J41:L41"/>
    <mergeCell ref="A42:E42"/>
    <mergeCell ref="G42:I42"/>
    <mergeCell ref="J42:L42"/>
  </mergeCells>
  <phoneticPr fontId="1"/>
  <dataValidations xWindow="945" yWindow="451" count="7">
    <dataValidation type="list" allowBlank="1" showInputMessage="1" showErrorMessage="1" sqref="G25 G14:I19 G29 G21:G22" xr:uid="{7F99DF79-080D-464E-92FB-34C2B4850135}">
      <formula1>"1.0,0.0"</formula1>
    </dataValidation>
    <dataValidation type="list" allowBlank="1" showInputMessage="1" showErrorMessage="1" sqref="M10:M12 M33:M38 G33:G36 H33:I35" xr:uid="{DD1B197C-EAEB-4F6D-BFAB-25F7C37D4920}">
      <formula1>"2.0,1.0,0.0"</formula1>
    </dataValidation>
    <dataValidation type="list" operator="equal" allowBlank="1" showInputMessage="1" showErrorMessage="1" sqref="M14:M20 J29:K30" xr:uid="{A84BDEF5-7BCD-49C2-95E4-5E2CF9E7A3F7}">
      <formula1>"1.0,0.0"</formula1>
    </dataValidation>
    <dataValidation type="list" allowBlank="1" showInputMessage="1" showErrorMessage="1" prompt="入力は不要です。" sqref="G10:I12 G38:I38" xr:uid="{4812795C-4022-43C8-91A8-BA61A44AF96E}">
      <formula1>"2.0,1.0,0.0"</formula1>
    </dataValidation>
    <dataValidation type="list" allowBlank="1" showInputMessage="1" showErrorMessage="1" prompt="※注意※_x000a_最大3名まで申請可能ですが、評価点が最も低い者について評価します。" sqref="H21:I22" xr:uid="{3236548F-65ED-4268-BC76-9F18585ED882}">
      <formula1>"1.0,0.0"</formula1>
    </dataValidation>
    <dataValidation type="list" allowBlank="1" showInputMessage="1" showErrorMessage="1" prompt="※注意※_x000a_最大3名まで申請可能ですが、(1)及び(2)の評価点の合計が最も低い者について評価します。" sqref="H25:I26 H29:I30" xr:uid="{57103235-545E-4D1A-9D7C-053826CD010A}">
      <formula1>"1.0,0.0"</formula1>
    </dataValidation>
    <dataValidation type="list" allowBlank="1" showInputMessage="1" showErrorMessage="1" prompt="入力は不要です。" sqref="G27:I27 G31:I31" xr:uid="{AF1708B8-3367-4E68-8CE2-E8072576356A}">
      <formula1>"1.0,0.0"</formula1>
    </dataValidation>
  </dataValidations>
  <printOptions horizontalCentered="1" verticalCentered="1"/>
  <pageMargins left="0.31496062992125984" right="0.31496062992125984" top="0.15748031496062992"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自己採点表</vt:lpstr>
      <vt:lpstr>自己採点表!Print_Area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2026-03-09T10:46:12Z</cp:lastPrinted>
  <dcterms:created xsi:type="dcterms:W3CDTF">2024-10-29T01:51:50Z</dcterms:created>
  <dcterms:modified xsi:type="dcterms:W3CDTF">2026-08-25T00:12:15Z</dcterms:modified>
</cp:coreProperties>
</file>