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600010000)\事務担当\03_計理\オープンカウンター・見積依頼\オープンカウンター\令和7年度\071203_オープンカウンター（11月17日～11月21日）\"/>
    </mc:Choice>
  </mc:AlternateContent>
  <xr:revisionPtr revIDLastSave="0" documentId="13_ncr:1_{21A5B015-7607-4568-A2D6-1848B25C15AB}" xr6:coauthVersionLast="47" xr6:coauthVersionMax="47" xr10:uidLastSave="{00000000-0000-0000-0000-000000000000}"/>
  <bookViews>
    <workbookView xWindow="-120" yWindow="-120" windowWidth="20730" windowHeight="11040" xr2:uid="{E9E8FB80-FD0C-43FE-A68A-E9E41DD39287}"/>
  </bookViews>
  <sheets>
    <sheet name="掲示用の仕様書" sheetId="1" r:id="rId1"/>
    <sheet name="入札結果" sheetId="2" r:id="rId2"/>
  </sheets>
  <definedNames>
    <definedName name="_xlnm.Print_Area" localSheetId="0">掲示用の仕様書!$A$1:$F$23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D2" i="2" l="1"/>
  <c r="D6" i="2"/>
  <c r="D7" i="2"/>
  <c r="D8" i="2"/>
  <c r="D9" i="2"/>
  <c r="D4" i="2"/>
  <c r="D5" i="2"/>
  <c r="D3" i="2"/>
  <c r="C5" i="2"/>
  <c r="C4" i="2"/>
  <c r="C3" i="2"/>
  <c r="C2" i="2"/>
  <c r="A3" i="2"/>
  <c r="A4" i="2" s="1"/>
  <c r="A5" i="2" s="1"/>
  <c r="A6" i="2" s="1"/>
  <c r="A7" i="2" s="1"/>
  <c r="A8" i="2" s="1"/>
  <c r="A9" i="2" s="1"/>
  <c r="E3" i="2" l="1"/>
  <c r="E5" i="2"/>
  <c r="E9" i="2"/>
  <c r="E6" i="2"/>
  <c r="E8" i="2"/>
  <c r="E4" i="2"/>
  <c r="E7" i="2"/>
  <c r="C12" i="1"/>
  <c r="C11" i="1"/>
</calcChain>
</file>

<file path=xl/sharedStrings.xml><?xml version="1.0" encoding="utf-8"?>
<sst xmlns="http://schemas.openxmlformats.org/spreadsheetml/2006/main" count="33" uniqueCount="33">
  <si>
    <t>見積依頼一覧</t>
    <rPh sb="0" eb="2">
      <t>ミツモ</t>
    </rPh>
    <rPh sb="2" eb="4">
      <t>イライ</t>
    </rPh>
    <rPh sb="4" eb="6">
      <t>イチラン</t>
    </rPh>
    <phoneticPr fontId="1"/>
  </si>
  <si>
    <t>Ｎｏ．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</si>
  <si>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</si>
  <si>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</si>
  <si>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</si>
  <si>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ＴＥＬ：075-492-3111</t>
    <phoneticPr fontId="1"/>
  </si>
  <si>
    <t>ＦＡＸ：075-492-5036</t>
    <phoneticPr fontId="1"/>
  </si>
  <si>
    <t>納期：</t>
    <rPh sb="0" eb="2">
      <t>ノウキ</t>
    </rPh>
    <phoneticPr fontId="1"/>
  </si>
  <si>
    <t>場所：</t>
    <rPh sb="0" eb="2">
      <t>バショ</t>
    </rPh>
    <phoneticPr fontId="1"/>
  </si>
  <si>
    <t>単位</t>
    <rPh sb="0" eb="2">
      <t>タンイ</t>
    </rPh>
    <phoneticPr fontId="1"/>
  </si>
  <si>
    <t>建設局北部土木みどり事務所</t>
    <rPh sb="0" eb="2">
      <t>ケンセツ</t>
    </rPh>
    <rPh sb="2" eb="3">
      <t>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</si>
  <si>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◆結果については、決定した業者様のみにご連絡いたしますので、ご了承ください。</t>
    <rPh sb="1" eb="3">
      <t>ケッカ</t>
    </rPh>
    <rPh sb="9" eb="11">
      <t>ケッテイ</t>
    </rPh>
    <rPh sb="13" eb="15">
      <t>ギョウシャ</t>
    </rPh>
    <rPh sb="15" eb="16">
      <t>サマ</t>
    </rPh>
    <rPh sb="20" eb="22">
      <t>レンラク</t>
    </rPh>
    <rPh sb="31" eb="33">
      <t>リョウショウ</t>
    </rPh>
    <phoneticPr fontId="1"/>
  </si>
  <si>
    <t>◆契約に至った場合は、見積書の原本を提出してください。</t>
    <rPh sb="1" eb="3">
      <t>ケイヤク</t>
    </rPh>
    <rPh sb="4" eb="5">
      <t>イタ</t>
    </rPh>
    <rPh sb="7" eb="9">
      <t>バアイ</t>
    </rPh>
    <rPh sb="11" eb="13">
      <t>ミツモリ</t>
    </rPh>
    <rPh sb="13" eb="14">
      <t>ショ</t>
    </rPh>
    <rPh sb="15" eb="17">
      <t>ゲンポン</t>
    </rPh>
    <rPh sb="18" eb="20">
      <t>テイシュツ</t>
    </rPh>
    <phoneticPr fontId="1"/>
  </si>
  <si>
    <t>形状・寸法等</t>
    <rPh sb="0" eb="2">
      <t>ケイジョウ</t>
    </rPh>
    <rPh sb="3" eb="5">
      <t>スンポウ</t>
    </rPh>
    <rPh sb="5" eb="6">
      <t>トウ</t>
    </rPh>
    <phoneticPr fontId="1"/>
  </si>
  <si>
    <t>建設局北部土木みどり事務所</t>
    <rPh sb="0" eb="3">
      <t>ケンセツキョク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</si>
  <si>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京都市北区大宮東脇台町8番地</t>
    <rPh sb="0" eb="3">
      <t>キョウトシ</t>
    </rPh>
    <rPh sb="3" eb="5">
      <t>キタク</t>
    </rPh>
    <rPh sb="5" eb="7">
      <t>オオミヤ</t>
    </rPh>
    <rPh sb="7" eb="8">
      <t>ヒガシ</t>
    </rPh>
    <rPh sb="8" eb="9">
      <t>ワキ</t>
    </rPh>
    <rPh sb="9" eb="10">
      <t>ダイ</t>
    </rPh>
    <rPh sb="10" eb="11">
      <t>チョウ</t>
    </rPh>
    <rPh sb="12" eb="14">
      <t>バンチ</t>
    </rPh>
    <phoneticPr fontId="1"/>
  </si>
  <si>
    <t>◆見積をお願いするのは京都市競争入札参加有資格者の方です。</t>
    <rPh sb="1" eb="3">
      <t>ミツモリ</t>
    </rPh>
    <rPh sb="5" eb="6">
      <t>ネガ</t>
    </rPh>
    <rPh sb="11" eb="14">
      <t>キョウトシ</t>
    </rPh>
    <rPh sb="14" eb="16">
      <t>キョウソウ</t>
    </rPh>
    <rPh sb="16" eb="18">
      <t>ニュウサツ</t>
    </rPh>
    <rPh sb="18" eb="20">
      <t>サンカ</t>
    </rPh>
    <rPh sb="20" eb="24">
      <t>ユウシカクシャ</t>
    </rPh>
    <rPh sb="25" eb="26">
      <t>ホウ</t>
    </rPh>
    <phoneticPr fontId="1"/>
  </si>
  <si>
    <t>見積書
提出期限</t>
    <rPh sb="0" eb="3">
      <t>ミツモリショ</t>
    </rPh>
    <rPh sb="4" eb="6">
      <t>テイシュツ</t>
    </rPh>
    <rPh sb="6" eb="8">
      <t>キゲン</t>
    </rPh>
    <phoneticPr fontId="1"/>
  </si>
  <si>
    <t>◆見積書の宛名は「京都市長」とし、見積書には担当者の氏名及び連絡先を明記してください。</t>
    <rPh sb="1" eb="4">
      <t>ミツモリショ</t>
    </rPh>
    <rPh sb="5" eb="7">
      <t>アテナ</t>
    </rPh>
    <rPh sb="9" eb="13">
      <t>キョウトシチョウ</t>
    </rPh>
    <phoneticPr fontId="1"/>
  </si>
  <si>
    <t>＃</t>
    <phoneticPr fontId="1"/>
  </si>
  <si>
    <t>業者名</t>
    <rPh sb="0" eb="2">
      <t>ギョウシャ</t>
    </rPh>
    <rPh sb="2" eb="3">
      <t>メイ</t>
    </rPh>
    <phoneticPr fontId="1"/>
  </si>
  <si>
    <t>税抜</t>
    <rPh sb="0" eb="1">
      <t>ゼイ</t>
    </rPh>
    <rPh sb="1" eb="2">
      <t>ヌ</t>
    </rPh>
    <phoneticPr fontId="1"/>
  </si>
  <si>
    <t>税込</t>
    <rPh sb="0" eb="2">
      <t>ゼイコ</t>
    </rPh>
    <phoneticPr fontId="1"/>
  </si>
  <si>
    <t>差</t>
    <rPh sb="0" eb="1">
      <t>サ</t>
    </rPh>
    <phoneticPr fontId="1"/>
  </si>
  <si>
    <t>株式会社エスエス</t>
    <rPh sb="0" eb="4">
      <t>カブ</t>
    </rPh>
    <phoneticPr fontId="1"/>
  </si>
  <si>
    <t>株式会社平田電気商会</t>
    <rPh sb="0" eb="4">
      <t>カブ</t>
    </rPh>
    <rPh sb="4" eb="6">
      <t>ヒラタ</t>
    </rPh>
    <rPh sb="6" eb="8">
      <t>デンキ</t>
    </rPh>
    <rPh sb="8" eb="10">
      <t>ショウカイ</t>
    </rPh>
    <phoneticPr fontId="1"/>
  </si>
  <si>
    <t>株式会社中川商店</t>
    <rPh sb="0" eb="4">
      <t>カブ</t>
    </rPh>
    <rPh sb="4" eb="6">
      <t>ナカガワ</t>
    </rPh>
    <rPh sb="6" eb="8">
      <t>ショウテン</t>
    </rPh>
    <phoneticPr fontId="1"/>
  </si>
  <si>
    <t>日本機鋼株式会社</t>
    <rPh sb="0" eb="2">
      <t>ニホン</t>
    </rPh>
    <rPh sb="2" eb="3">
      <t>キ</t>
    </rPh>
    <rPh sb="3" eb="4">
      <t>コウ</t>
    </rPh>
    <rPh sb="4" eb="8">
      <t>カブ</t>
    </rPh>
    <phoneticPr fontId="1"/>
  </si>
  <si>
    <t>◆見積書は、ＦＡＸ又はメールで担当（田中、古澤）まで送付してください。ただし、見積額（税込）が10万円を超える場合は、締切日まで必着で見積書原本を郵送又は持参してください。
　（提出先）〒603-8431 京都市北区大宮東脇台町8番地　京都市北部土木みどり事務所</t>
    <rPh sb="1" eb="4">
      <t>ミツモリショ</t>
    </rPh>
    <rPh sb="9" eb="10">
      <t>マタ</t>
    </rPh>
    <rPh sb="15" eb="17">
      <t>タントウ</t>
    </rPh>
    <rPh sb="18" eb="20">
      <t>タナカ</t>
    </rPh>
    <rPh sb="21" eb="23">
      <t>フルサワ</t>
    </rPh>
    <rPh sb="26" eb="28">
      <t>ソウフ</t>
    </rPh>
    <phoneticPr fontId="1"/>
  </si>
  <si>
    <t>（担当 田中、古澤）</t>
    <rPh sb="1" eb="3">
      <t>タントウ</t>
    </rPh>
    <rPh sb="4" eb="6">
      <t>タナカ</t>
    </rPh>
    <rPh sb="7" eb="9">
      <t>フルサワ</t>
    </rPh>
    <phoneticPr fontId="1"/>
  </si>
  <si>
    <t>個</t>
    <rPh sb="0" eb="1">
      <t>コ</t>
    </rPh>
    <phoneticPr fontId="1"/>
  </si>
  <si>
    <t>ハイモルタルコテ</t>
    <phoneticPr fontId="1"/>
  </si>
  <si>
    <t>ナルセ
品番：HMK-300
長さ：300mm</t>
    <rPh sb="4" eb="6">
      <t>ヒンバン</t>
    </rPh>
    <rPh sb="15" eb="16">
      <t>ナガ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</si>
</sst>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6" fillId="0" borderId="0" xfId="0" applyFont="1">
      <alignment vertical="center"/>
    </xf>
    <xf numFmtId="5" fontId="7" fillId="0" borderId="0" xfId="0" applyNumberFormat="1" applyFont="1">
      <alignment vertical="center"/>
    </xf>
    <xf numFmtId="5" fontId="0" fillId="0" borderId="0" xfId="0" applyNumberFormat="1">
      <alignment vertical="center"/>
    </xf>
    <xf numFmtId="5" fontId="8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C0B2C5FD-0002-419F-BE52-5DD45FC44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09E0-1E02-46B0-86B9-D2F6F6DB2910}">
  <sheetPr>
    <pageSetUpPr fitToPage="1"/>
  </sheetPr>
  <dimension ref="A2:F22"/>
  <sheetViews>
    <sheetView tabSelected="1" view="pageBreakPreview" topLeftCell="A5" zoomScaleNormal="100" zoomScaleSheetLayoutView="100" workbookViewId="0">
      <selection activeCell="E10" sqref="E10"/>
    </sheetView>
  </sheetViews>
  <sheetFormatPr defaultRowHeight="13.5"/>
  <cols>
    <col min="1" max="1" width="10" customWidth="1"/>
    <col min="2" max="2" width="20" customWidth="1"/>
    <col min="3" max="3" width="24.75" customWidth="1"/>
    <col min="4" max="4" width="8.625" customWidth="1"/>
    <col min="5" max="5" width="8.75" style="4" customWidth="1"/>
    <col min="6" max="6" width="22.875" customWidth="1"/>
  </cols>
  <sheetData>
    <row r="2" spans="1:6" ht="27.75" customHeight="1">
      <c r="A2" s="18" t="s">
        <v>0</v>
      </c>
      <c r="B2" s="19"/>
      <c r="C2" s="19"/>
      <c r="D2" s="19"/>
      <c r="E2" s="19"/>
      <c r="F2" s="19"/>
    </row>
    <row r="4" spans="1:6" ht="18.75" customHeight="1">
      <c r="D4" s="20" t="s">
        <v>10</v>
      </c>
      <c r="E4" s="20"/>
      <c r="F4" s="20"/>
    </row>
    <row r="5" spans="1:6" ht="18.75" customHeight="1">
      <c r="D5" s="21" t="s">
        <v>29</v>
      </c>
      <c r="E5" s="21"/>
      <c r="F5" s="21"/>
    </row>
    <row r="6" spans="1:6" ht="18.75" customHeight="1">
      <c r="D6" s="20" t="s">
        <v>5</v>
      </c>
      <c r="E6" s="20"/>
      <c r="F6" s="20"/>
    </row>
    <row r="7" spans="1:6" ht="18.75" customHeight="1">
      <c r="D7" s="20" t="s">
        <v>6</v>
      </c>
      <c r="E7" s="20"/>
      <c r="F7" s="20"/>
    </row>
    <row r="9" spans="1:6" ht="22.5" customHeight="1">
      <c r="A9" s="2" t="s">
        <v>1</v>
      </c>
      <c r="B9" s="2" t="s">
        <v>2</v>
      </c>
      <c r="C9" s="2" t="s">
        <v>13</v>
      </c>
      <c r="D9" s="2" t="s">
        <v>3</v>
      </c>
      <c r="E9" s="2" t="s">
        <v>9</v>
      </c>
      <c r="F9" s="2" t="s">
        <v>4</v>
      </c>
    </row>
    <row r="10" spans="1:6" ht="96" customHeight="1">
      <c r="A10" s="10">
        <v>1</v>
      </c>
      <c r="B10" s="3" t="s">
        <v>31</v>
      </c>
      <c r="C10" s="9" t="s">
        <v>32</v>
      </c>
      <c r="D10" s="10">
        <v>5</v>
      </c>
      <c r="E10" s="10" t="s">
        <v>30</v>
      </c>
      <c r="F10" s="11"/>
    </row>
    <row r="11" spans="1:6" ht="30" customHeight="1">
      <c r="A11" s="8" t="s">
        <v>17</v>
      </c>
      <c r="B11" s="6">
        <v>45994</v>
      </c>
      <c r="C11" t="str">
        <f>TEXT(B11,"aaaa")</f>
        <v>水曜日</v>
      </c>
    </row>
    <row r="12" spans="1:6" ht="21" customHeight="1">
      <c r="A12" s="5" t="s">
        <v>7</v>
      </c>
      <c r="B12" s="6">
        <f>B11+9</f>
        <v>46003</v>
      </c>
      <c r="C12" t="str">
        <f>TEXT(B12,"aaaa")</f>
        <v>金曜日</v>
      </c>
    </row>
    <row r="14" spans="1:6">
      <c r="A14" s="1" t="s">
        <v>8</v>
      </c>
      <c r="B14" t="s">
        <v>14</v>
      </c>
    </row>
    <row r="15" spans="1:6">
      <c r="A15" s="1"/>
      <c r="B15" t="s">
        <v>15</v>
      </c>
    </row>
    <row r="17" spans="1:6">
      <c r="A17" t="s">
        <v>16</v>
      </c>
      <c r="E17" s="7"/>
    </row>
    <row r="18" spans="1:6" ht="48.75" customHeight="1">
      <c r="A18" s="17" t="s">
        <v>28</v>
      </c>
      <c r="B18" s="17"/>
      <c r="C18" s="17"/>
      <c r="D18" s="17"/>
      <c r="E18" s="17"/>
      <c r="F18" s="17"/>
    </row>
    <row r="19" spans="1:6" ht="16.5" customHeight="1">
      <c r="A19" t="s">
        <v>18</v>
      </c>
    </row>
    <row r="20" spans="1:6" ht="16.5" customHeight="1">
      <c r="A20" t="s">
        <v>11</v>
      </c>
    </row>
    <row r="21" spans="1:6" ht="16.5" customHeight="1">
      <c r="A21" t="s">
        <v>12</v>
      </c>
    </row>
    <row r="22" spans="1:6" ht="16.5" customHeight="1"/>
  </sheetData>
  <mergeCells count="6">
    <mergeCell ref="A18:F18"/>
    <mergeCell ref="A2:F2"/>
    <mergeCell ref="D4:F4"/>
    <mergeCell ref="D5:F5"/>
    <mergeCell ref="D6:F6"/>
    <mergeCell ref="D7:F7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A4A8-7673-47FD-921E-9695C795E8B5}">
  <dimension ref="A1:E9"/>
  <sheetViews>
    <sheetView workbookViewId="0">
      <selection activeCell="I5" sqref="I5"/>
    </sheetView>
  </sheetViews>
  <sheetFormatPr defaultRowHeight="18.75" customHeight="1"/>
  <cols>
    <col min="1" max="1" width="4" customWidth="1"/>
    <col min="2" max="2" width="21.125" customWidth="1"/>
    <col min="3" max="4" width="10.75" customWidth="1"/>
  </cols>
  <sheetData>
    <row r="1" spans="1:5" ht="18.75" customHeight="1">
      <c r="A1" s="12" t="s">
        <v>19</v>
      </c>
      <c r="B1" s="12" t="s">
        <v>20</v>
      </c>
      <c r="C1" s="12" t="s">
        <v>21</v>
      </c>
      <c r="D1" s="12" t="s">
        <v>22</v>
      </c>
      <c r="E1" s="12" t="s">
        <v>23</v>
      </c>
    </row>
    <row r="2" spans="1:5" ht="18.75" customHeight="1">
      <c r="A2">
        <v>1</v>
      </c>
      <c r="B2" s="13" t="s">
        <v>25</v>
      </c>
      <c r="C2" s="14">
        <f>ROUNDDOWN(6*2450+3*700,0)</f>
        <v>16800</v>
      </c>
      <c r="D2" s="16">
        <f>ROUNDDOWN(C2*1.1,0)</f>
        <v>18480</v>
      </c>
      <c r="E2" s="15"/>
    </row>
    <row r="3" spans="1:5" ht="18.75" customHeight="1">
      <c r="A3">
        <f>A2+1</f>
        <v>2</v>
      </c>
      <c r="B3" t="s">
        <v>26</v>
      </c>
      <c r="C3" s="14">
        <f>ROUNDDOWN(6*2675+3*1246,0)</f>
        <v>19788</v>
      </c>
      <c r="D3" s="15">
        <f>ROUNDDOWN(C3*1.1,0)</f>
        <v>21766</v>
      </c>
      <c r="E3" s="15">
        <f>D3-D$2</f>
        <v>3286</v>
      </c>
    </row>
    <row r="4" spans="1:5" ht="18.75" customHeight="1">
      <c r="A4">
        <f t="shared" ref="A4:A9" si="0">A3+1</f>
        <v>3</v>
      </c>
      <c r="B4" t="s">
        <v>27</v>
      </c>
      <c r="C4" s="14">
        <f>ROUNDDOWN(6*3000+3*1310,0)</f>
        <v>21930</v>
      </c>
      <c r="D4" s="15">
        <f t="shared" ref="D4:D9" si="1">ROUNDDOWN(C4*1.1,0)</f>
        <v>24123</v>
      </c>
      <c r="E4" s="15">
        <f>D4-D$2</f>
        <v>5643</v>
      </c>
    </row>
    <row r="5" spans="1:5" ht="18.75" customHeight="1">
      <c r="A5">
        <f t="shared" si="0"/>
        <v>4</v>
      </c>
      <c r="B5" t="s">
        <v>24</v>
      </c>
      <c r="C5" s="14">
        <f>ROUNDDOWN(6*3468+3*1908,0)</f>
        <v>26532</v>
      </c>
      <c r="D5" s="15">
        <f t="shared" si="1"/>
        <v>29185</v>
      </c>
      <c r="E5" s="15">
        <f>D5-D$2</f>
        <v>10705</v>
      </c>
    </row>
    <row r="6" spans="1:5" ht="18.75" customHeight="1">
      <c r="A6">
        <f t="shared" si="0"/>
        <v>5</v>
      </c>
      <c r="C6" s="15"/>
      <c r="D6" s="15">
        <f t="shared" si="1"/>
        <v>0</v>
      </c>
      <c r="E6" s="15">
        <f>D6-D$2</f>
        <v>-18480</v>
      </c>
    </row>
    <row r="7" spans="1:5" ht="18.75" customHeight="1">
      <c r="A7">
        <f t="shared" si="0"/>
        <v>6</v>
      </c>
      <c r="C7" s="15"/>
      <c r="D7" s="15">
        <f t="shared" si="1"/>
        <v>0</v>
      </c>
      <c r="E7" s="15">
        <f t="shared" ref="E7:E9" si="2">D7-D$2</f>
        <v>-18480</v>
      </c>
    </row>
    <row r="8" spans="1:5" ht="18.75" customHeight="1">
      <c r="A8">
        <f t="shared" si="0"/>
        <v>7</v>
      </c>
      <c r="C8" s="15"/>
      <c r="D8" s="15">
        <f t="shared" si="1"/>
        <v>0</v>
      </c>
      <c r="E8" s="15">
        <f t="shared" si="2"/>
        <v>-18480</v>
      </c>
    </row>
    <row r="9" spans="1:5" ht="18.75" customHeight="1">
      <c r="A9">
        <f t="shared" si="0"/>
        <v>8</v>
      </c>
      <c r="C9" s="15"/>
      <c r="D9" s="15">
        <f t="shared" si="1"/>
        <v>0</v>
      </c>
      <c r="E9" s="15">
        <f t="shared" si="2"/>
        <v>-18480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掲示用の仕様書</vt:lpstr>
      <vt:lpstr>入札結果</vt:lpstr>
      <vt:lpstr>掲示用の仕様書!Print_Area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2025-10-28T04:36:30Z</cp:lastPrinted>
  <dcterms:created xsi:type="dcterms:W3CDTF">2019-06-13T02:48:32Z</dcterms:created>
  <dcterms:modified xsi:type="dcterms:W3CDTF">2025-11-21T02:13:24Z</dcterms:modified>
</cp:coreProperties>
</file>